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 activeTab="1"/>
  </bookViews>
  <sheets>
    <sheet name="Тореза 14" sheetId="1" r:id="rId1"/>
    <sheet name="Тореза 14 2017" sheetId="2" r:id="rId2"/>
  </sheets>
  <calcPr calcId="125725"/>
</workbook>
</file>

<file path=xl/calcChain.xml><?xml version="1.0" encoding="utf-8"?>
<calcChain xmlns="http://schemas.openxmlformats.org/spreadsheetml/2006/main">
  <c r="K57" i="2"/>
  <c r="I58"/>
  <c r="H58"/>
  <c r="J57"/>
  <c r="I57"/>
  <c r="H57"/>
  <c r="K55"/>
  <c r="J55"/>
  <c r="I55"/>
  <c r="H55"/>
  <c r="G17"/>
  <c r="K58"/>
  <c r="K56"/>
  <c r="C43"/>
  <c r="C37"/>
  <c r="R23"/>
  <c r="P23"/>
  <c r="N23"/>
  <c r="E18"/>
  <c r="D18"/>
  <c r="C18"/>
  <c r="F12"/>
  <c r="F11"/>
  <c r="D56" i="1"/>
  <c r="K56"/>
  <c r="K55"/>
  <c r="K54"/>
  <c r="E55"/>
  <c r="D55"/>
  <c r="D54"/>
  <c r="D53"/>
  <c r="C56"/>
  <c r="C55"/>
  <c r="C53"/>
  <c r="F18" i="2" l="1"/>
  <c r="F11" i="1"/>
  <c r="F12"/>
  <c r="G17"/>
  <c r="C18"/>
  <c r="D18"/>
  <c r="E18"/>
  <c r="N23"/>
  <c r="P23"/>
  <c r="R23"/>
  <c r="C35"/>
  <c r="E53" s="1"/>
  <c r="K53" s="1"/>
  <c r="K57" s="1"/>
  <c r="C41"/>
  <c r="K59" i="2" l="1"/>
  <c r="F18" i="1"/>
</calcChain>
</file>

<file path=xl/sharedStrings.xml><?xml version="1.0" encoding="utf-8"?>
<sst xmlns="http://schemas.openxmlformats.org/spreadsheetml/2006/main" count="192" uniqueCount="91">
  <si>
    <t>В.А.Ляшенко</t>
  </si>
  <si>
    <t xml:space="preserve">Директор </t>
  </si>
  <si>
    <t xml:space="preserve">Председатель Совета дома </t>
  </si>
  <si>
    <t>_________________________</t>
  </si>
  <si>
    <t>Согласовано:</t>
  </si>
  <si>
    <t>Итого:</t>
  </si>
  <si>
    <t>Замены и ремонты светильников</t>
  </si>
  <si>
    <t xml:space="preserve">ООО "УК  Пионер" </t>
  </si>
  <si>
    <t>Замена стояков отопления, ремонт инженерного оборудования</t>
  </si>
  <si>
    <t>ООО "УК  Пионер"</t>
  </si>
  <si>
    <t>Ремонт внутридомового инженерного оборудования</t>
  </si>
  <si>
    <t>Ремонт жилья</t>
  </si>
  <si>
    <t xml:space="preserve"> </t>
  </si>
  <si>
    <t xml:space="preserve">ООО "УК Пионер" </t>
  </si>
  <si>
    <t>Содержание придомой территории</t>
  </si>
  <si>
    <t>т/о оьслуживание мусорных контейнеров</t>
  </si>
  <si>
    <t>ООО "ККЦ"</t>
  </si>
  <si>
    <t>Содержание контейнеров под ТБО</t>
  </si>
  <si>
    <t>Договор управления</t>
  </si>
  <si>
    <t>Услуги управления</t>
  </si>
  <si>
    <t xml:space="preserve"> Вывоз и утилизация КГО</t>
  </si>
  <si>
    <t>ООО "УК Пионер" ООО "ЭкоЛэнд"</t>
  </si>
  <si>
    <t xml:space="preserve">Вывоз и утилизация КГО </t>
  </si>
  <si>
    <t>Заработная плата дворника, налоги с ФОТ, хозяйственные и моющие средства, уборочный инструмент</t>
  </si>
  <si>
    <t>Санитарное содержание МОП</t>
  </si>
  <si>
    <t>Договор обслуживания</t>
  </si>
  <si>
    <t xml:space="preserve">Аварийно-Диспетчерское обслуживание </t>
  </si>
  <si>
    <t xml:space="preserve">Обработка 1 раз в месяц от грызунов </t>
  </si>
  <si>
    <t>ООО "Рубин"</t>
  </si>
  <si>
    <t>Дератизация, дезинсекция</t>
  </si>
  <si>
    <t>Договор с ООО "ГЦРКП"</t>
  </si>
  <si>
    <t>ООО "ГЦРКП"</t>
  </si>
  <si>
    <t xml:space="preserve">Услуги ГЦРКП  по начислению  платежей </t>
  </si>
  <si>
    <t>Содержание строительных конструкций</t>
  </si>
  <si>
    <t>Содержание инженерного оборудования</t>
  </si>
  <si>
    <t>Содержание жилья</t>
  </si>
  <si>
    <t>Основание для списания денежных средств</t>
  </si>
  <si>
    <t xml:space="preserve">Наименование организации-исполнителя </t>
  </si>
  <si>
    <t>Сумма, руб.</t>
  </si>
  <si>
    <t>Статья затрат</t>
  </si>
  <si>
    <t>Списание денежных средств с лицевого счета дома  ( расход)</t>
  </si>
  <si>
    <t>Поступление от провайдеров</t>
  </si>
  <si>
    <t xml:space="preserve">Содержание жилья         </t>
  </si>
  <si>
    <t>сод</t>
  </si>
  <si>
    <t>ремонт</t>
  </si>
  <si>
    <t>вывоз</t>
  </si>
  <si>
    <t>Задолженность населения за конец периода руб.</t>
  </si>
  <si>
    <t>Оплачено, руб.</t>
  </si>
  <si>
    <t>Начислено, руб.</t>
  </si>
  <si>
    <t>Задолженность населения  на начало периода ( руб.)</t>
  </si>
  <si>
    <t>Наименование платежа</t>
  </si>
  <si>
    <t xml:space="preserve"> Поступление денежных средств на лицевой счет дома  ( приход)</t>
  </si>
  <si>
    <t>м2</t>
  </si>
  <si>
    <t>Площадь подвала</t>
  </si>
  <si>
    <t>Общая полезная  площадь помещений  м2</t>
  </si>
  <si>
    <t xml:space="preserve">по адресу: ул.Тореза 14. </t>
  </si>
  <si>
    <t xml:space="preserve">Отчет о стоимости выполненных работ по содержанию и текущему ремонту общего имущества жилого дома за  2016 год </t>
  </si>
  <si>
    <t>Работы по электротехническому ремонту</t>
  </si>
  <si>
    <t>Отключения,  осмотры, запуски систем г/х/в и отопления, ревизии, , мелкий ремонт на трубопроводе , снятие показаний с МОП</t>
  </si>
  <si>
    <t>Мелкий ремонт строительных конструкций, очистка ливневок, флюгарок, удаение снежных наметов с крыши.</t>
  </si>
  <si>
    <t>Ремонт отмостки, бетонирование площадки, таблички</t>
  </si>
  <si>
    <t>Изготовление домового знака</t>
  </si>
  <si>
    <t>Покос, убока  снега механизированным способом,  земля.</t>
  </si>
  <si>
    <t>ООО "Формат"</t>
  </si>
  <si>
    <t>МТС</t>
  </si>
  <si>
    <t>Е-Лайт-Телеком</t>
  </si>
  <si>
    <t>Ростелеком</t>
  </si>
  <si>
    <t xml:space="preserve">Свод </t>
  </si>
  <si>
    <t xml:space="preserve">Содержание жилья </t>
  </si>
  <si>
    <t>поступления от провайдеров</t>
  </si>
  <si>
    <t>Начислено за 2016 год</t>
  </si>
  <si>
    <t>Израсходовано за 2016 год</t>
  </si>
  <si>
    <t>Начислено за 2017  год</t>
  </si>
  <si>
    <t>Израсходовано за 2017 год</t>
  </si>
  <si>
    <t>Остаток денежных средств  на 30.06.2017</t>
  </si>
  <si>
    <t>Услуга</t>
  </si>
  <si>
    <t>Вывоз  и утилизация ТКО</t>
  </si>
  <si>
    <t>Оплачено  за 2016 год</t>
  </si>
  <si>
    <t>Оплачено  за 2017 год</t>
  </si>
  <si>
    <t>за  2016 - июнь 2017 года</t>
  </si>
  <si>
    <t>ООО "Дезинфекционная станция"</t>
  </si>
  <si>
    <t>ОДН Х/В</t>
  </si>
  <si>
    <t>ОДН Г/В</t>
  </si>
  <si>
    <t>ОДН электроэнергия</t>
  </si>
  <si>
    <t>ООО "Водоканал"</t>
  </si>
  <si>
    <t>ООО "КТС"</t>
  </si>
  <si>
    <t>ОАО "Кузбассэнергосбыт"</t>
  </si>
  <si>
    <t>Спил, кронирование и вывоз деревьев</t>
  </si>
  <si>
    <t>за  2016 - июль 2017 года</t>
  </si>
  <si>
    <t xml:space="preserve">Отчет о стоимости выполненных работ по содержанию и текущему ремонту общего имущества жилого дома за январь - июль 2017 год </t>
  </si>
  <si>
    <t>Остаток денежных средств  на 31.07.2017</t>
  </si>
</sst>
</file>

<file path=xl/styles.xml><?xml version="1.0" encoding="utf-8"?>
<styleSheet xmlns="http://schemas.openxmlformats.org/spreadsheetml/2006/main">
  <fonts count="28"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i/>
      <sz val="12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 applyAlignment="1">
      <alignment horizontal="left" vertical="top"/>
    </xf>
    <xf numFmtId="0" fontId="1" fillId="0" borderId="2" xfId="0" applyNumberFormat="1" applyFont="1" applyFill="1" applyBorder="1" applyAlignment="1" applyProtection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right"/>
    </xf>
    <xf numFmtId="0" fontId="1" fillId="0" borderId="4" xfId="0" applyNumberFormat="1" applyFont="1" applyFill="1" applyBorder="1" applyAlignment="1" applyProtection="1">
      <alignment horizontal="left" vertical="top" wrapText="1"/>
    </xf>
    <xf numFmtId="0" fontId="5" fillId="0" borderId="5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right"/>
    </xf>
    <xf numFmtId="0" fontId="10" fillId="0" borderId="5" xfId="0" applyNumberFormat="1" applyFont="1" applyFill="1" applyBorder="1" applyAlignment="1" applyProtection="1">
      <alignment horizontal="center"/>
    </xf>
    <xf numFmtId="2" fontId="13" fillId="0" borderId="5" xfId="0" applyNumberFormat="1" applyFont="1" applyFill="1" applyBorder="1" applyAlignment="1" applyProtection="1">
      <alignment horizontal="center" wrapText="1"/>
    </xf>
    <xf numFmtId="0" fontId="14" fillId="0" borderId="1" xfId="0" applyFont="1" applyBorder="1" applyAlignment="1">
      <alignment horizontal="center" vertical="top"/>
    </xf>
    <xf numFmtId="0" fontId="1" fillId="0" borderId="4" xfId="0" applyNumberFormat="1" applyFont="1" applyFill="1" applyBorder="1" applyAlignment="1" applyProtection="1">
      <alignment horizontal="center" vertical="top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4" xfId="0" applyNumberFormat="1" applyFont="1" applyBorder="1" applyAlignment="1">
      <alignment horizontal="center" wrapText="1"/>
    </xf>
    <xf numFmtId="2" fontId="13" fillId="0" borderId="5" xfId="0" applyNumberFormat="1" applyFont="1" applyFill="1" applyBorder="1" applyAlignment="1" applyProtection="1">
      <alignment horizontal="right"/>
    </xf>
    <xf numFmtId="0" fontId="15" fillId="0" borderId="1" xfId="0" applyFont="1" applyBorder="1" applyAlignment="1">
      <alignment horizontal="left" wrapText="1"/>
    </xf>
    <xf numFmtId="0" fontId="1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5" fillId="0" borderId="5" xfId="0" applyNumberFormat="1" applyFont="1" applyBorder="1" applyAlignment="1">
      <alignment horizontal="center" wrapText="1"/>
    </xf>
    <xf numFmtId="2" fontId="16" fillId="0" borderId="5" xfId="0" applyNumberFormat="1" applyFont="1" applyFill="1" applyBorder="1" applyAlignment="1" applyProtection="1">
      <alignment horizontal="right"/>
    </xf>
    <xf numFmtId="0" fontId="15" fillId="0" borderId="3" xfId="0" applyFont="1" applyBorder="1" applyAlignment="1">
      <alignment horizontal="left" vertical="top"/>
    </xf>
    <xf numFmtId="0" fontId="0" fillId="0" borderId="3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4" xfId="0" applyNumberFormat="1" applyFont="1" applyFill="1" applyBorder="1" applyAlignment="1" applyProtection="1">
      <alignment horizontal="center" vertical="top" wrapText="1"/>
    </xf>
    <xf numFmtId="0" fontId="1" fillId="0" borderId="5" xfId="0" applyNumberFormat="1" applyFont="1" applyFill="1" applyBorder="1" applyAlignment="1" applyProtection="1">
      <alignment horizontal="center" vertical="top" wrapText="1"/>
    </xf>
    <xf numFmtId="0" fontId="1" fillId="0" borderId="5" xfId="0" applyNumberFormat="1" applyFont="1" applyFill="1" applyBorder="1" applyAlignment="1" applyProtection="1">
      <alignment horizontal="left" vertical="top"/>
    </xf>
    <xf numFmtId="0" fontId="12" fillId="0" borderId="4" xfId="0" applyNumberFormat="1" applyFont="1" applyFill="1" applyBorder="1" applyAlignment="1" applyProtection="1">
      <alignment horizontal="left" vertical="top"/>
    </xf>
    <xf numFmtId="0" fontId="17" fillId="0" borderId="5" xfId="0" applyNumberFormat="1" applyFont="1" applyFill="1" applyBorder="1" applyAlignment="1" applyProtection="1">
      <alignment horizontal="center" vertical="top" wrapText="1"/>
    </xf>
    <xf numFmtId="0" fontId="17" fillId="0" borderId="5" xfId="0" applyNumberFormat="1" applyFont="1" applyFill="1" applyBorder="1" applyAlignment="1" applyProtection="1">
      <alignment horizontal="left" vertical="top"/>
    </xf>
    <xf numFmtId="0" fontId="0" fillId="0" borderId="0" xfId="0" applyBorder="1"/>
    <xf numFmtId="0" fontId="5" fillId="0" borderId="0" xfId="0" applyFont="1" applyBorder="1"/>
    <xf numFmtId="2" fontId="5" fillId="0" borderId="5" xfId="0" applyNumberFormat="1" applyFont="1" applyBorder="1"/>
    <xf numFmtId="0" fontId="5" fillId="0" borderId="5" xfId="0" applyFont="1" applyBorder="1"/>
    <xf numFmtId="2" fontId="5" fillId="0" borderId="4" xfId="0" applyNumberFormat="1" applyFont="1" applyBorder="1" applyAlignment="1"/>
    <xf numFmtId="2" fontId="5" fillId="0" borderId="5" xfId="0" applyNumberFormat="1" applyFont="1" applyBorder="1" applyAlignment="1"/>
    <xf numFmtId="0" fontId="5" fillId="0" borderId="5" xfId="0" applyFont="1" applyBorder="1" applyAlignment="1">
      <alignment wrapText="1"/>
    </xf>
    <xf numFmtId="0" fontId="5" fillId="0" borderId="5" xfId="0" applyFont="1" applyBorder="1" applyAlignment="1"/>
    <xf numFmtId="0" fontId="5" fillId="0" borderId="0" xfId="0" applyFont="1" applyFill="1" applyBorder="1"/>
    <xf numFmtId="0" fontId="5" fillId="0" borderId="5" xfId="0" applyFont="1" applyFill="1" applyBorder="1"/>
    <xf numFmtId="0" fontId="4" fillId="0" borderId="5" xfId="0" applyFont="1" applyBorder="1"/>
    <xf numFmtId="0" fontId="4" fillId="0" borderId="5" xfId="0" applyFont="1" applyBorder="1" applyAlignment="1">
      <alignment wrapText="1"/>
    </xf>
    <xf numFmtId="0" fontId="6" fillId="0" borderId="5" xfId="0" applyFont="1" applyBorder="1"/>
    <xf numFmtId="0" fontId="4" fillId="0" borderId="5" xfId="0" applyFont="1" applyFill="1" applyBorder="1"/>
    <xf numFmtId="2" fontId="2" fillId="0" borderId="5" xfId="0" applyNumberFormat="1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0" fillId="0" borderId="3" xfId="0" applyBorder="1" applyAlignment="1"/>
    <xf numFmtId="0" fontId="23" fillId="0" borderId="0" xfId="0" applyFont="1"/>
    <xf numFmtId="0" fontId="20" fillId="0" borderId="0" xfId="0" applyFont="1" applyAlignment="1">
      <alignment wrapText="1"/>
    </xf>
    <xf numFmtId="0" fontId="25" fillId="0" borderId="0" xfId="0" applyFont="1"/>
    <xf numFmtId="0" fontId="26" fillId="0" borderId="0" xfId="0" applyFont="1"/>
    <xf numFmtId="0" fontId="20" fillId="0" borderId="0" xfId="0" applyFont="1"/>
    <xf numFmtId="0" fontId="1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2" fontId="5" fillId="0" borderId="5" xfId="0" applyNumberFormat="1" applyFont="1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wrapText="1"/>
    </xf>
    <xf numFmtId="2" fontId="0" fillId="0" borderId="5" xfId="0" applyNumberFormat="1" applyBorder="1" applyAlignment="1">
      <alignment wrapText="1"/>
    </xf>
    <xf numFmtId="2" fontId="0" fillId="0" borderId="5" xfId="0" applyNumberFormat="1" applyBorder="1"/>
    <xf numFmtId="0" fontId="0" fillId="0" borderId="5" xfId="0" applyFill="1" applyBorder="1"/>
    <xf numFmtId="2" fontId="27" fillId="0" borderId="5" xfId="0" applyNumberFormat="1" applyFont="1" applyBorder="1"/>
    <xf numFmtId="0" fontId="8" fillId="0" borderId="5" xfId="0" applyFont="1" applyBorder="1" applyAlignment="1">
      <alignment wrapText="1"/>
    </xf>
    <xf numFmtId="0" fontId="4" fillId="0" borderId="4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0" fillId="0" borderId="3" xfId="0" applyBorder="1" applyAlignment="1"/>
    <xf numFmtId="0" fontId="4" fillId="0" borderId="5" xfId="0" applyFont="1" applyBorder="1" applyAlignment="1">
      <alignment wrapText="1"/>
    </xf>
    <xf numFmtId="2" fontId="5" fillId="0" borderId="5" xfId="0" applyNumberFormat="1" applyFont="1" applyBorder="1" applyAlignment="1"/>
    <xf numFmtId="2" fontId="5" fillId="0" borderId="4" xfId="0" applyNumberFormat="1" applyFont="1" applyBorder="1" applyAlignment="1"/>
    <xf numFmtId="0" fontId="17" fillId="0" borderId="4" xfId="0" applyNumberFormat="1" applyFont="1" applyFill="1" applyBorder="1" applyAlignment="1" applyProtection="1">
      <alignment horizontal="left" vertical="top"/>
    </xf>
    <xf numFmtId="0" fontId="18" fillId="0" borderId="3" xfId="0" applyFont="1" applyBorder="1" applyAlignment="1">
      <alignment horizontal="left" vertical="top"/>
    </xf>
    <xf numFmtId="0" fontId="17" fillId="0" borderId="4" xfId="0" applyNumberFormat="1" applyFont="1" applyFill="1" applyBorder="1" applyAlignment="1" applyProtection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22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4" fillId="0" borderId="4" xfId="0" applyFont="1" applyBorder="1" applyAlignment="1"/>
    <xf numFmtId="0" fontId="0" fillId="0" borderId="1" xfId="0" applyBorder="1" applyAlignment="1"/>
    <xf numFmtId="0" fontId="0" fillId="0" borderId="3" xfId="0" applyBorder="1" applyAlignment="1"/>
    <xf numFmtId="0" fontId="20" fillId="0" borderId="0" xfId="0" applyFont="1" applyAlignment="1"/>
    <xf numFmtId="0" fontId="4" fillId="0" borderId="5" xfId="0" applyFont="1" applyBorder="1" applyAlignment="1">
      <alignment wrapText="1"/>
    </xf>
    <xf numFmtId="0" fontId="6" fillId="0" borderId="5" xfId="0" applyFont="1" applyBorder="1" applyAlignment="1"/>
    <xf numFmtId="2" fontId="5" fillId="0" borderId="5" xfId="0" applyNumberFormat="1" applyFont="1" applyBorder="1" applyAlignment="1"/>
    <xf numFmtId="2" fontId="5" fillId="0" borderId="4" xfId="0" applyNumberFormat="1" applyFont="1" applyBorder="1" applyAlignment="1"/>
    <xf numFmtId="2" fontId="5" fillId="0" borderId="3" xfId="0" applyNumberFormat="1" applyFont="1" applyBorder="1" applyAlignment="1"/>
    <xf numFmtId="0" fontId="19" fillId="0" borderId="8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" fillId="0" borderId="7" xfId="0" applyNumberFormat="1" applyFont="1" applyFill="1" applyBorder="1" applyAlignment="1" applyProtection="1">
      <alignment horizontal="center" vertical="top"/>
    </xf>
    <xf numFmtId="0" fontId="0" fillId="0" borderId="6" xfId="0" applyBorder="1" applyAlignment="1"/>
    <xf numFmtId="0" fontId="4" fillId="0" borderId="4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1" fillId="0" borderId="4" xfId="0" applyNumberFormat="1" applyFont="1" applyFill="1" applyBorder="1" applyAlignment="1" applyProtection="1">
      <alignment horizontal="left"/>
    </xf>
    <xf numFmtId="0" fontId="15" fillId="0" borderId="3" xfId="0" applyFont="1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0" fillId="0" borderId="4" xfId="0" applyNumberFormat="1" applyFont="1" applyFill="1" applyBorder="1" applyAlignment="1" applyProtection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2" fillId="0" borderId="4" xfId="0" applyNumberFormat="1" applyFont="1" applyFill="1" applyBorder="1" applyAlignment="1" applyProtection="1">
      <alignment horizontal="left" vertical="top" wrapText="1"/>
    </xf>
    <xf numFmtId="0" fontId="11" fillId="0" borderId="3" xfId="0" applyFont="1" applyBorder="1" applyAlignment="1">
      <alignment vertical="top" wrapText="1"/>
    </xf>
    <xf numFmtId="0" fontId="10" fillId="0" borderId="4" xfId="0" applyNumberFormat="1" applyFont="1" applyFill="1" applyBorder="1" applyAlignment="1" applyProtection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4" xfId="0" applyNumberFormat="1" applyFont="1" applyFill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7"/>
  <sheetViews>
    <sheetView topLeftCell="A25" zoomScaleNormal="70" workbookViewId="0">
      <selection activeCell="C30" sqref="C30"/>
    </sheetView>
  </sheetViews>
  <sheetFormatPr defaultRowHeight="15"/>
  <cols>
    <col min="1" max="1" width="26" customWidth="1"/>
    <col min="2" max="2" width="9.140625" hidden="1" customWidth="1"/>
    <col min="3" max="3" width="11.7109375" customWidth="1"/>
    <col min="4" max="4" width="18.71093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9" max="9" width="13.5703125" customWidth="1"/>
    <col min="10" max="10" width="16.5703125" customWidth="1"/>
    <col min="11" max="11" width="16.85546875" customWidth="1"/>
    <col min="14" max="18" width="0" hidden="1" customWidth="1"/>
  </cols>
  <sheetData>
    <row r="1" spans="1:18" ht="19.5">
      <c r="A1" s="58" t="s">
        <v>9</v>
      </c>
      <c r="B1" s="57"/>
      <c r="C1" s="57"/>
      <c r="D1" s="57"/>
      <c r="E1" s="57"/>
      <c r="F1" s="57"/>
      <c r="G1" s="57"/>
      <c r="H1" s="57"/>
      <c r="I1" s="56"/>
      <c r="J1" s="56"/>
      <c r="K1" s="56"/>
    </row>
    <row r="2" spans="1:18" ht="30.75" customHeight="1">
      <c r="A2" s="83" t="s">
        <v>56</v>
      </c>
      <c r="B2" s="83"/>
      <c r="C2" s="83"/>
      <c r="D2" s="83"/>
      <c r="E2" s="83"/>
      <c r="F2" s="84"/>
      <c r="G2" s="84"/>
      <c r="H2" s="84"/>
      <c r="I2" s="55"/>
      <c r="J2" s="55"/>
      <c r="K2" s="55"/>
      <c r="L2" s="54"/>
      <c r="M2" s="54"/>
      <c r="N2" s="54"/>
    </row>
    <row r="3" spans="1:18" ht="15.75">
      <c r="A3" s="83" t="s">
        <v>55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5" spans="1:18" hidden="1"/>
    <row r="6" spans="1:18" hidden="1"/>
    <row r="7" spans="1:18" ht="26.25">
      <c r="A7" s="52" t="s">
        <v>54</v>
      </c>
      <c r="B7" s="43" t="s">
        <v>52</v>
      </c>
      <c r="C7" s="51">
        <v>3173.4</v>
      </c>
      <c r="D7" s="86" t="s">
        <v>53</v>
      </c>
      <c r="E7" s="87"/>
      <c r="F7" s="88"/>
      <c r="G7" s="52" t="s">
        <v>52</v>
      </c>
      <c r="H7" s="51">
        <v>883.6</v>
      </c>
    </row>
    <row r="9" spans="1:18" ht="16.5" customHeight="1">
      <c r="A9" s="89" t="s">
        <v>51</v>
      </c>
      <c r="B9" s="89"/>
      <c r="C9" s="89"/>
      <c r="D9" s="89"/>
      <c r="E9" s="89"/>
      <c r="F9" s="89"/>
      <c r="G9" s="89"/>
      <c r="H9" s="89"/>
    </row>
    <row r="10" spans="1:18" ht="46.5" customHeight="1">
      <c r="A10" s="50" t="s">
        <v>50</v>
      </c>
      <c r="B10" s="49"/>
      <c r="C10" s="48" t="s">
        <v>49</v>
      </c>
      <c r="D10" s="47" t="s">
        <v>48</v>
      </c>
      <c r="E10" s="47" t="s">
        <v>47</v>
      </c>
      <c r="F10" s="90" t="s">
        <v>46</v>
      </c>
      <c r="G10" s="91"/>
      <c r="H10" s="91"/>
      <c r="N10" t="s">
        <v>45</v>
      </c>
      <c r="P10" t="s">
        <v>44</v>
      </c>
      <c r="R10" t="s">
        <v>43</v>
      </c>
    </row>
    <row r="11" spans="1:18">
      <c r="A11" s="40" t="s">
        <v>11</v>
      </c>
      <c r="B11" s="40"/>
      <c r="C11" s="46"/>
      <c r="D11" s="39">
        <v>137994.31</v>
      </c>
      <c r="E11" s="40">
        <v>92073.79</v>
      </c>
      <c r="F11" s="92">
        <f>C11+D11-E11</f>
        <v>45920.520000000004</v>
      </c>
      <c r="G11" s="92"/>
      <c r="H11" s="92"/>
      <c r="I11" s="38"/>
      <c r="J11" s="45"/>
    </row>
    <row r="12" spans="1:18">
      <c r="A12" s="43" t="s">
        <v>42</v>
      </c>
      <c r="B12" s="40"/>
      <c r="C12" s="46"/>
      <c r="D12" s="39">
        <v>245224.1</v>
      </c>
      <c r="E12" s="40">
        <v>170543.99</v>
      </c>
      <c r="F12" s="92">
        <f>C12+D12-E12</f>
        <v>74680.110000000015</v>
      </c>
      <c r="G12" s="92"/>
      <c r="H12" s="92"/>
      <c r="I12" s="38"/>
      <c r="J12" s="45"/>
      <c r="N12">
        <v>2223.39</v>
      </c>
      <c r="P12">
        <v>11972.1</v>
      </c>
      <c r="R12">
        <v>19962.84</v>
      </c>
    </row>
    <row r="13" spans="1:18" ht="21.75" customHeight="1">
      <c r="A13" s="44" t="s">
        <v>41</v>
      </c>
      <c r="B13" s="40"/>
      <c r="C13" s="40"/>
      <c r="D13" s="39"/>
      <c r="E13" s="39">
        <v>3000</v>
      </c>
      <c r="F13" s="42"/>
      <c r="G13" s="93"/>
      <c r="H13" s="88"/>
      <c r="I13" s="38"/>
      <c r="J13" s="37"/>
      <c r="N13">
        <v>2139.02</v>
      </c>
      <c r="P13">
        <v>11517.8</v>
      </c>
      <c r="R13">
        <v>19204.93</v>
      </c>
    </row>
    <row r="14" spans="1:18" ht="21.75" customHeight="1">
      <c r="A14" s="59" t="s">
        <v>64</v>
      </c>
      <c r="B14" s="40"/>
      <c r="C14" s="60"/>
      <c r="D14" s="61"/>
      <c r="E14" s="61">
        <v>2100</v>
      </c>
      <c r="F14" s="42"/>
      <c r="G14" s="41"/>
      <c r="H14" s="53"/>
      <c r="I14" s="38"/>
      <c r="J14" s="37"/>
    </row>
    <row r="15" spans="1:18" ht="21.75" customHeight="1">
      <c r="A15" s="59" t="s">
        <v>65</v>
      </c>
      <c r="B15" s="40"/>
      <c r="C15" s="60"/>
      <c r="D15" s="61"/>
      <c r="E15" s="61">
        <v>2100</v>
      </c>
      <c r="F15" s="42"/>
      <c r="G15" s="41"/>
      <c r="H15" s="53"/>
      <c r="I15" s="38"/>
      <c r="J15" s="37"/>
    </row>
    <row r="16" spans="1:18" ht="21.75" customHeight="1">
      <c r="A16" s="59" t="s">
        <v>66</v>
      </c>
      <c r="B16" s="40"/>
      <c r="C16" s="60"/>
      <c r="D16" s="61"/>
      <c r="E16" s="61">
        <v>300</v>
      </c>
      <c r="F16" s="42"/>
      <c r="G16" s="41"/>
      <c r="H16" s="53"/>
      <c r="I16" s="38"/>
      <c r="J16" s="37"/>
    </row>
    <row r="17" spans="1:18" ht="32.25" customHeight="1">
      <c r="A17" s="62" t="s">
        <v>76</v>
      </c>
      <c r="B17" s="40"/>
      <c r="C17" s="40"/>
      <c r="D17" s="39">
        <v>47930.51</v>
      </c>
      <c r="E17" s="39">
        <v>33721.199999999997</v>
      </c>
      <c r="F17" s="42"/>
      <c r="G17" s="93">
        <f>D17-E17</f>
        <v>14209.310000000005</v>
      </c>
      <c r="H17" s="94"/>
      <c r="I17" s="38"/>
      <c r="J17" s="37"/>
      <c r="N17">
        <v>2506.88</v>
      </c>
      <c r="P17">
        <v>13010.8</v>
      </c>
      <c r="R17">
        <v>21203.25</v>
      </c>
    </row>
    <row r="18" spans="1:18" ht="17.25" customHeight="1">
      <c r="A18" s="40" t="s">
        <v>5</v>
      </c>
      <c r="B18" s="40"/>
      <c r="C18" s="40">
        <f>SUM(C11:C17)</f>
        <v>0</v>
      </c>
      <c r="D18" s="39">
        <f>SUM(D11:D17)</f>
        <v>431148.92000000004</v>
      </c>
      <c r="E18" s="39">
        <f>SUM(E11:E17)</f>
        <v>303838.98</v>
      </c>
      <c r="F18" s="92">
        <f>F11+F12+G13+G17</f>
        <v>134809.94000000003</v>
      </c>
      <c r="G18" s="92"/>
      <c r="H18" s="92"/>
      <c r="I18" s="38"/>
      <c r="J18" s="37"/>
      <c r="N18">
        <v>2241.96</v>
      </c>
      <c r="P18">
        <v>11039.6</v>
      </c>
      <c r="R18">
        <v>18350.330000000002</v>
      </c>
    </row>
    <row r="19" spans="1:18" ht="17.25" customHeight="1">
      <c r="N19">
        <v>2489.41</v>
      </c>
      <c r="P19">
        <v>13727.5</v>
      </c>
      <c r="R19">
        <v>22901.119999999999</v>
      </c>
    </row>
    <row r="20" spans="1:18" ht="27.75" customHeight="1">
      <c r="A20" s="95" t="s">
        <v>40</v>
      </c>
      <c r="B20" s="96"/>
      <c r="C20" s="96"/>
      <c r="D20" s="96"/>
      <c r="E20" s="96"/>
      <c r="F20" s="96"/>
      <c r="G20" s="96"/>
      <c r="H20" s="96"/>
      <c r="N20">
        <v>1645.71</v>
      </c>
      <c r="P20">
        <v>9936.9</v>
      </c>
      <c r="R20">
        <v>16478.32</v>
      </c>
    </row>
    <row r="21" spans="1:18" ht="14.25" customHeight="1">
      <c r="A21" s="97"/>
      <c r="B21" s="98"/>
      <c r="C21" s="98"/>
      <c r="D21" s="98"/>
      <c r="E21" s="98"/>
      <c r="F21" s="98"/>
      <c r="G21" s="98"/>
      <c r="H21" s="98"/>
      <c r="N21">
        <v>3364.57</v>
      </c>
      <c r="P21">
        <v>13201.8</v>
      </c>
      <c r="R21">
        <v>22024.1</v>
      </c>
    </row>
    <row r="22" spans="1:18" ht="38.25" customHeight="1">
      <c r="A22" s="78" t="s">
        <v>39</v>
      </c>
      <c r="B22" s="79"/>
      <c r="C22" s="36" t="s">
        <v>38</v>
      </c>
      <c r="D22" s="35" t="s">
        <v>37</v>
      </c>
      <c r="E22" s="80" t="s">
        <v>36</v>
      </c>
      <c r="F22" s="81"/>
      <c r="G22" s="81"/>
      <c r="H22" s="82"/>
      <c r="N22">
        <v>3951.83</v>
      </c>
      <c r="P22">
        <v>11836.1</v>
      </c>
      <c r="R22">
        <v>19011.18</v>
      </c>
    </row>
    <row r="23" spans="1:18" ht="15.75">
      <c r="A23" s="34" t="s">
        <v>35</v>
      </c>
      <c r="B23" s="28"/>
      <c r="C23" s="33"/>
      <c r="D23" s="32"/>
      <c r="E23" s="31"/>
      <c r="F23" s="30"/>
      <c r="G23" s="30"/>
      <c r="H23" s="29"/>
      <c r="N23">
        <f>SUM(N12:N22)</f>
        <v>20562.769999999997</v>
      </c>
      <c r="P23">
        <f>SUM(P12:P22)</f>
        <v>96242.6</v>
      </c>
      <c r="R23">
        <f>SUM(R12:R22)</f>
        <v>159136.07</v>
      </c>
    </row>
    <row r="24" spans="1:18" ht="39" customHeight="1">
      <c r="A24" s="9" t="s">
        <v>34</v>
      </c>
      <c r="B24" s="28"/>
      <c r="C24" s="27">
        <v>13378</v>
      </c>
      <c r="D24" s="10" t="s">
        <v>13</v>
      </c>
      <c r="E24" s="99" t="s">
        <v>58</v>
      </c>
      <c r="F24" s="100"/>
      <c r="G24" s="100"/>
      <c r="H24" s="101"/>
    </row>
    <row r="25" spans="1:18" ht="39.75" customHeight="1">
      <c r="A25" s="9" t="s">
        <v>33</v>
      </c>
      <c r="B25" s="28"/>
      <c r="C25" s="27">
        <v>22764</v>
      </c>
      <c r="D25" s="10" t="s">
        <v>13</v>
      </c>
      <c r="E25" s="99" t="s">
        <v>59</v>
      </c>
      <c r="F25" s="100"/>
      <c r="G25" s="100"/>
      <c r="H25" s="101"/>
    </row>
    <row r="26" spans="1:18" ht="28.5" customHeight="1">
      <c r="A26" s="102" t="s">
        <v>32</v>
      </c>
      <c r="B26" s="103"/>
      <c r="C26" s="27">
        <v>8102.64</v>
      </c>
      <c r="D26" s="10" t="s">
        <v>31</v>
      </c>
      <c r="E26" s="99" t="s">
        <v>30</v>
      </c>
      <c r="F26" s="100"/>
      <c r="G26" s="100"/>
      <c r="H26" s="101"/>
    </row>
    <row r="27" spans="1:18" ht="33.75" customHeight="1">
      <c r="A27" s="104" t="s">
        <v>29</v>
      </c>
      <c r="B27" s="105"/>
      <c r="C27" s="27">
        <v>3668.9</v>
      </c>
      <c r="D27" s="26" t="s">
        <v>28</v>
      </c>
      <c r="E27" s="99" t="s">
        <v>27</v>
      </c>
      <c r="F27" s="100"/>
      <c r="G27" s="100"/>
      <c r="H27" s="101"/>
    </row>
    <row r="28" spans="1:18" ht="33" customHeight="1">
      <c r="A28" s="102" t="s">
        <v>26</v>
      </c>
      <c r="B28" s="106"/>
      <c r="C28" s="27">
        <v>39984.839999999997</v>
      </c>
      <c r="D28" s="10" t="s">
        <v>13</v>
      </c>
      <c r="E28" s="99" t="s">
        <v>25</v>
      </c>
      <c r="F28" s="100"/>
      <c r="G28" s="100"/>
      <c r="H28" s="101"/>
    </row>
    <row r="29" spans="1:18" ht="40.5" customHeight="1">
      <c r="A29" s="24" t="s">
        <v>24</v>
      </c>
      <c r="B29" s="25"/>
      <c r="C29" s="27">
        <v>88377</v>
      </c>
      <c r="D29" s="10" t="s">
        <v>13</v>
      </c>
      <c r="E29" s="99" t="s">
        <v>23</v>
      </c>
      <c r="F29" s="100"/>
      <c r="G29" s="100"/>
      <c r="H29" s="101"/>
    </row>
    <row r="30" spans="1:18" ht="30" customHeight="1">
      <c r="A30" s="24" t="s">
        <v>22</v>
      </c>
      <c r="B30" s="25"/>
      <c r="C30" s="27">
        <v>6886.28</v>
      </c>
      <c r="D30" s="26" t="s">
        <v>21</v>
      </c>
      <c r="E30" s="99" t="s">
        <v>20</v>
      </c>
      <c r="F30" s="100"/>
      <c r="G30" s="100"/>
      <c r="H30" s="101"/>
    </row>
    <row r="31" spans="1:18" ht="30.75" customHeight="1">
      <c r="A31" s="24" t="s">
        <v>19</v>
      </c>
      <c r="B31" s="25"/>
      <c r="C31" s="27">
        <v>35097.800000000003</v>
      </c>
      <c r="D31" s="10" t="s">
        <v>13</v>
      </c>
      <c r="E31" s="99" t="s">
        <v>18</v>
      </c>
      <c r="F31" s="100"/>
      <c r="G31" s="100"/>
      <c r="H31" s="101"/>
    </row>
    <row r="32" spans="1:18" ht="30" customHeight="1">
      <c r="A32" s="24" t="s">
        <v>17</v>
      </c>
      <c r="B32" s="25"/>
      <c r="C32" s="27">
        <v>5553.45</v>
      </c>
      <c r="D32" s="26" t="s">
        <v>16</v>
      </c>
      <c r="E32" s="99" t="s">
        <v>15</v>
      </c>
      <c r="F32" s="100"/>
      <c r="G32" s="100"/>
      <c r="H32" s="101"/>
    </row>
    <row r="33" spans="1:8" ht="33.75" customHeight="1">
      <c r="A33" s="24" t="s">
        <v>14</v>
      </c>
      <c r="B33" s="25"/>
      <c r="C33" s="22">
        <v>13800</v>
      </c>
      <c r="D33" s="10" t="s">
        <v>13</v>
      </c>
      <c r="E33" s="99" t="s">
        <v>62</v>
      </c>
      <c r="F33" s="100"/>
      <c r="G33" s="100"/>
      <c r="H33" s="101"/>
    </row>
    <row r="34" spans="1:8" ht="6.75" customHeight="1">
      <c r="A34" s="24"/>
      <c r="B34" s="23"/>
      <c r="C34" s="22"/>
      <c r="D34" s="10"/>
      <c r="E34" s="21"/>
      <c r="F34" s="20"/>
      <c r="G34" s="20"/>
      <c r="H34" s="19"/>
    </row>
    <row r="35" spans="1:8" ht="27" customHeight="1">
      <c r="A35" s="18" t="s">
        <v>5</v>
      </c>
      <c r="B35" s="17"/>
      <c r="C35" s="16">
        <f>SUM(C24:C34)</f>
        <v>237612.91000000003</v>
      </c>
      <c r="D35" s="15" t="s">
        <v>12</v>
      </c>
      <c r="E35" s="109"/>
      <c r="F35" s="110"/>
      <c r="G35" s="110"/>
      <c r="H35" s="111"/>
    </row>
    <row r="36" spans="1:8" ht="27.75" customHeight="1">
      <c r="A36" s="112" t="s">
        <v>11</v>
      </c>
      <c r="B36" s="113"/>
      <c r="C36" s="14"/>
      <c r="D36" s="13"/>
      <c r="E36" s="114"/>
      <c r="F36" s="115"/>
      <c r="G36" s="115"/>
      <c r="H36" s="116"/>
    </row>
    <row r="37" spans="1:8" ht="45.75" customHeight="1">
      <c r="A37" s="9" t="s">
        <v>10</v>
      </c>
      <c r="B37" s="12"/>
      <c r="C37" s="8">
        <v>4474.5</v>
      </c>
      <c r="D37" s="11" t="s">
        <v>9</v>
      </c>
      <c r="E37" s="117" t="s">
        <v>8</v>
      </c>
      <c r="F37" s="100"/>
      <c r="G37" s="100"/>
      <c r="H37" s="101"/>
    </row>
    <row r="38" spans="1:8" ht="38.25">
      <c r="A38" s="9" t="s">
        <v>57</v>
      </c>
      <c r="B38" s="1"/>
      <c r="C38" s="8">
        <v>14229</v>
      </c>
      <c r="D38" s="10" t="s">
        <v>7</v>
      </c>
      <c r="E38" s="99" t="s">
        <v>6</v>
      </c>
      <c r="F38" s="100"/>
      <c r="G38" s="100"/>
      <c r="H38" s="101"/>
    </row>
    <row r="39" spans="1:8" ht="47.25" customHeight="1">
      <c r="A39" s="9" t="s">
        <v>60</v>
      </c>
      <c r="B39" s="1"/>
      <c r="C39" s="8">
        <v>16147</v>
      </c>
      <c r="D39" s="10" t="s">
        <v>7</v>
      </c>
      <c r="E39" s="99"/>
      <c r="F39" s="107"/>
      <c r="G39" s="107"/>
      <c r="H39" s="108"/>
    </row>
    <row r="40" spans="1:8" ht="27.75" customHeight="1">
      <c r="A40" s="9" t="s">
        <v>61</v>
      </c>
      <c r="B40" s="1"/>
      <c r="C40" s="8">
        <v>2295</v>
      </c>
      <c r="D40" s="7" t="s">
        <v>63</v>
      </c>
      <c r="E40" s="99"/>
      <c r="F40" s="107"/>
      <c r="G40" s="107"/>
      <c r="H40" s="108"/>
    </row>
    <row r="41" spans="1:8" ht="23.25" customHeight="1">
      <c r="A41" s="6" t="s">
        <v>5</v>
      </c>
      <c r="B41" s="1"/>
      <c r="C41" s="5">
        <f>SUM(C37:C40)</f>
        <v>37145.5</v>
      </c>
      <c r="D41" s="1"/>
      <c r="E41" s="4"/>
      <c r="F41" s="1"/>
      <c r="G41" s="1"/>
      <c r="H41" s="3"/>
    </row>
    <row r="42" spans="1:8">
      <c r="A42" s="2"/>
      <c r="B42" s="1"/>
    </row>
    <row r="43" spans="1:8" ht="18" customHeight="1">
      <c r="A43" t="s">
        <v>4</v>
      </c>
      <c r="C43" t="s">
        <v>3</v>
      </c>
    </row>
    <row r="44" spans="1:8" ht="16.5" customHeight="1"/>
    <row r="45" spans="1:8">
      <c r="A45" t="s">
        <v>2</v>
      </c>
    </row>
    <row r="47" spans="1:8" ht="27" customHeight="1">
      <c r="A47" t="s">
        <v>1</v>
      </c>
      <c r="E47" t="s">
        <v>0</v>
      </c>
    </row>
    <row r="50" spans="1:11">
      <c r="A50" t="s">
        <v>67</v>
      </c>
      <c r="C50" t="s">
        <v>79</v>
      </c>
    </row>
    <row r="52" spans="1:11" ht="61.5" customHeight="1">
      <c r="A52" s="62" t="s">
        <v>75</v>
      </c>
      <c r="B52" s="62"/>
      <c r="C52" s="63" t="s">
        <v>70</v>
      </c>
      <c r="D52" s="63" t="s">
        <v>77</v>
      </c>
      <c r="E52" s="63" t="s">
        <v>71</v>
      </c>
      <c r="F52" s="63"/>
      <c r="G52" s="63"/>
      <c r="H52" s="63" t="s">
        <v>72</v>
      </c>
      <c r="I52" s="63" t="s">
        <v>78</v>
      </c>
      <c r="J52" s="63" t="s">
        <v>73</v>
      </c>
      <c r="K52" s="68" t="s">
        <v>74</v>
      </c>
    </row>
    <row r="53" spans="1:11" ht="46.5" customHeight="1">
      <c r="A53" s="62" t="s">
        <v>68</v>
      </c>
      <c r="B53" s="62"/>
      <c r="C53" s="64">
        <f>D12</f>
        <v>245224.1</v>
      </c>
      <c r="D53" s="63">
        <f>E12</f>
        <v>170543.99</v>
      </c>
      <c r="E53" s="64">
        <f>C35</f>
        <v>237612.91000000003</v>
      </c>
      <c r="F53" s="63"/>
      <c r="G53" s="63"/>
      <c r="H53" s="63">
        <v>210322.2</v>
      </c>
      <c r="I53" s="63">
        <v>188465.99</v>
      </c>
      <c r="J53" s="63">
        <v>210322.99</v>
      </c>
      <c r="K53" s="64">
        <f>D53-E53+I53-J53</f>
        <v>-88925.920000000042</v>
      </c>
    </row>
    <row r="54" spans="1:11" ht="45.75" customHeight="1">
      <c r="A54" s="63" t="s">
        <v>69</v>
      </c>
      <c r="B54" s="62"/>
      <c r="C54" s="62"/>
      <c r="D54" s="65">
        <f>E13+E14+E15+E16</f>
        <v>7500</v>
      </c>
      <c r="E54" s="62"/>
      <c r="F54" s="62"/>
      <c r="G54" s="62"/>
      <c r="H54" s="62"/>
      <c r="I54" s="62">
        <v>6800</v>
      </c>
      <c r="J54" s="62"/>
      <c r="K54" s="65">
        <f>D54+I54</f>
        <v>14300</v>
      </c>
    </row>
    <row r="55" spans="1:11" ht="27" customHeight="1">
      <c r="A55" s="62" t="s">
        <v>11</v>
      </c>
      <c r="B55" s="62"/>
      <c r="C55" s="65">
        <f>D11</f>
        <v>137994.31</v>
      </c>
      <c r="D55" s="62">
        <f>E11</f>
        <v>92073.79</v>
      </c>
      <c r="E55" s="62">
        <f>C41</f>
        <v>37145.5</v>
      </c>
      <c r="F55" s="62"/>
      <c r="G55" s="62"/>
      <c r="H55" s="62">
        <v>118354.08</v>
      </c>
      <c r="I55" s="62">
        <v>107490.07</v>
      </c>
      <c r="J55" s="62">
        <v>12000</v>
      </c>
      <c r="K55" s="62">
        <f>D55-E55+I55-J55</f>
        <v>150418.35999999999</v>
      </c>
    </row>
    <row r="56" spans="1:11" ht="24" customHeight="1">
      <c r="A56" s="62" t="s">
        <v>76</v>
      </c>
      <c r="B56" s="62"/>
      <c r="C56" s="65">
        <f>D17</f>
        <v>47930.51</v>
      </c>
      <c r="D56" s="65">
        <f>E17</f>
        <v>33721.199999999997</v>
      </c>
      <c r="E56" s="62">
        <v>47930.51</v>
      </c>
      <c r="F56" s="62"/>
      <c r="G56" s="62"/>
      <c r="H56" s="62">
        <v>41083.199999999997</v>
      </c>
      <c r="I56" s="62">
        <v>36583.839999999997</v>
      </c>
      <c r="J56" s="62">
        <v>41888.879999999997</v>
      </c>
      <c r="K56" s="65">
        <f>D56-E56+I56-J56</f>
        <v>-19514.350000000006</v>
      </c>
    </row>
    <row r="57" spans="1:11" ht="23.25" customHeight="1">
      <c r="A57" s="66" t="s">
        <v>5</v>
      </c>
      <c r="B57" s="62"/>
      <c r="C57" s="62"/>
      <c r="D57" s="62"/>
      <c r="E57" s="62"/>
      <c r="F57" s="62"/>
      <c r="G57" s="62"/>
      <c r="H57" s="62"/>
      <c r="I57" s="62"/>
      <c r="J57" s="62"/>
      <c r="K57" s="67">
        <f>SUM(K53:K56)</f>
        <v>56278.089999999938</v>
      </c>
    </row>
  </sheetData>
  <mergeCells count="33">
    <mergeCell ref="E39:H39"/>
    <mergeCell ref="E40:H40"/>
    <mergeCell ref="E33:H33"/>
    <mergeCell ref="E35:H35"/>
    <mergeCell ref="A36:B36"/>
    <mergeCell ref="E36:H36"/>
    <mergeCell ref="E37:H37"/>
    <mergeCell ref="E38:H38"/>
    <mergeCell ref="E32:H32"/>
    <mergeCell ref="E24:H24"/>
    <mergeCell ref="E25:H25"/>
    <mergeCell ref="A26:B26"/>
    <mergeCell ref="E26:H26"/>
    <mergeCell ref="A27:B27"/>
    <mergeCell ref="E27:H27"/>
    <mergeCell ref="A28:B28"/>
    <mergeCell ref="E28:H28"/>
    <mergeCell ref="E29:H29"/>
    <mergeCell ref="E30:H30"/>
    <mergeCell ref="E31:H31"/>
    <mergeCell ref="A22:B22"/>
    <mergeCell ref="E22:H22"/>
    <mergeCell ref="A2:H2"/>
    <mergeCell ref="A3:K3"/>
    <mergeCell ref="D7:F7"/>
    <mergeCell ref="A9:H9"/>
    <mergeCell ref="F10:H10"/>
    <mergeCell ref="F11:H11"/>
    <mergeCell ref="F12:H12"/>
    <mergeCell ref="G17:H17"/>
    <mergeCell ref="F18:H18"/>
    <mergeCell ref="A20:H21"/>
    <mergeCell ref="G13:H13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59"/>
  <sheetViews>
    <sheetView tabSelected="1" topLeftCell="A46" zoomScaleNormal="70" workbookViewId="0">
      <selection activeCell="K57" sqref="K57"/>
    </sheetView>
  </sheetViews>
  <sheetFormatPr defaultRowHeight="15"/>
  <cols>
    <col min="1" max="1" width="26" customWidth="1"/>
    <col min="2" max="2" width="9.140625" hidden="1" customWidth="1"/>
    <col min="3" max="3" width="11.7109375" customWidth="1"/>
    <col min="4" max="4" width="19.855468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9" max="9" width="13.5703125" customWidth="1"/>
    <col min="10" max="10" width="16.5703125" customWidth="1"/>
    <col min="11" max="11" width="16.85546875" customWidth="1"/>
    <col min="14" max="18" width="0" hidden="1" customWidth="1"/>
  </cols>
  <sheetData>
    <row r="1" spans="1:18" ht="19.5">
      <c r="A1" s="58" t="s">
        <v>9</v>
      </c>
      <c r="B1" s="57"/>
      <c r="C1" s="57"/>
      <c r="D1" s="57"/>
      <c r="E1" s="57"/>
      <c r="F1" s="57"/>
      <c r="G1" s="57"/>
      <c r="H1" s="57"/>
      <c r="I1" s="56"/>
      <c r="J1" s="56"/>
      <c r="K1" s="56"/>
    </row>
    <row r="2" spans="1:18" ht="30.75" customHeight="1">
      <c r="A2" s="83" t="s">
        <v>89</v>
      </c>
      <c r="B2" s="83"/>
      <c r="C2" s="83"/>
      <c r="D2" s="83"/>
      <c r="E2" s="83"/>
      <c r="F2" s="84"/>
      <c r="G2" s="84"/>
      <c r="H2" s="84"/>
      <c r="I2" s="55"/>
      <c r="J2" s="55"/>
      <c r="K2" s="55"/>
      <c r="L2" s="54"/>
      <c r="M2" s="54"/>
      <c r="N2" s="54"/>
    </row>
    <row r="3" spans="1:18" ht="15.75">
      <c r="A3" s="83" t="s">
        <v>55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5" spans="1:18" hidden="1"/>
    <row r="6" spans="1:18" hidden="1"/>
    <row r="7" spans="1:18" ht="26.25">
      <c r="A7" s="52" t="s">
        <v>54</v>
      </c>
      <c r="B7" s="43" t="s">
        <v>52</v>
      </c>
      <c r="C7" s="51">
        <v>3173.4</v>
      </c>
      <c r="D7" s="86" t="s">
        <v>53</v>
      </c>
      <c r="E7" s="87"/>
      <c r="F7" s="88"/>
      <c r="G7" s="52" t="s">
        <v>52</v>
      </c>
      <c r="H7" s="51">
        <v>883.6</v>
      </c>
    </row>
    <row r="9" spans="1:18" ht="16.5" customHeight="1">
      <c r="A9" s="89" t="s">
        <v>51</v>
      </c>
      <c r="B9" s="89"/>
      <c r="C9" s="89"/>
      <c r="D9" s="89"/>
      <c r="E9" s="89"/>
      <c r="F9" s="89"/>
      <c r="G9" s="89"/>
      <c r="H9" s="89"/>
    </row>
    <row r="10" spans="1:18" ht="46.5" customHeight="1">
      <c r="A10" s="50" t="s">
        <v>50</v>
      </c>
      <c r="B10" s="49"/>
      <c r="C10" s="75" t="s">
        <v>49</v>
      </c>
      <c r="D10" s="47" t="s">
        <v>48</v>
      </c>
      <c r="E10" s="47" t="s">
        <v>47</v>
      </c>
      <c r="F10" s="90" t="s">
        <v>46</v>
      </c>
      <c r="G10" s="91"/>
      <c r="H10" s="91"/>
      <c r="N10" t="s">
        <v>45</v>
      </c>
      <c r="P10" t="s">
        <v>44</v>
      </c>
      <c r="R10" t="s">
        <v>43</v>
      </c>
    </row>
    <row r="11" spans="1:18">
      <c r="A11" s="40" t="s">
        <v>11</v>
      </c>
      <c r="B11" s="40"/>
      <c r="C11" s="46">
        <v>45920.52</v>
      </c>
      <c r="D11" s="39">
        <v>138053.75</v>
      </c>
      <c r="E11" s="40">
        <v>121844.18</v>
      </c>
      <c r="F11" s="92">
        <f>C11+D11-E11</f>
        <v>62130.09</v>
      </c>
      <c r="G11" s="92"/>
      <c r="H11" s="92"/>
      <c r="I11" s="38"/>
      <c r="J11" s="45"/>
    </row>
    <row r="12" spans="1:18">
      <c r="A12" s="43" t="s">
        <v>42</v>
      </c>
      <c r="B12" s="40"/>
      <c r="C12" s="46">
        <v>74680.11</v>
      </c>
      <c r="D12" s="39">
        <v>247686.3</v>
      </c>
      <c r="E12" s="40">
        <v>221920.88</v>
      </c>
      <c r="F12" s="92">
        <f>C12+D12-E12</f>
        <v>100445.52999999997</v>
      </c>
      <c r="G12" s="92"/>
      <c r="H12" s="92"/>
      <c r="I12" s="38"/>
      <c r="J12" s="45"/>
      <c r="N12">
        <v>2223.39</v>
      </c>
      <c r="P12">
        <v>11972.1</v>
      </c>
      <c r="R12">
        <v>19962.84</v>
      </c>
    </row>
    <row r="13" spans="1:18" ht="21.75" customHeight="1">
      <c r="A13" s="44" t="s">
        <v>41</v>
      </c>
      <c r="B13" s="40"/>
      <c r="C13" s="40"/>
      <c r="D13" s="39"/>
      <c r="E13" s="39">
        <v>3000</v>
      </c>
      <c r="F13" s="76"/>
      <c r="G13" s="93"/>
      <c r="H13" s="88"/>
      <c r="I13" s="38"/>
      <c r="J13" s="37"/>
      <c r="N13">
        <v>2139.02</v>
      </c>
      <c r="P13">
        <v>11517.8</v>
      </c>
      <c r="R13">
        <v>19204.93</v>
      </c>
    </row>
    <row r="14" spans="1:18" ht="21.75" customHeight="1">
      <c r="A14" s="59" t="s">
        <v>64</v>
      </c>
      <c r="B14" s="40"/>
      <c r="C14" s="60"/>
      <c r="D14" s="61"/>
      <c r="E14" s="61">
        <v>2100</v>
      </c>
      <c r="F14" s="76"/>
      <c r="G14" s="77"/>
      <c r="H14" s="74"/>
      <c r="I14" s="38"/>
      <c r="J14" s="37"/>
    </row>
    <row r="15" spans="1:18" ht="21.75" customHeight="1">
      <c r="A15" s="59" t="s">
        <v>65</v>
      </c>
      <c r="B15" s="40"/>
      <c r="C15" s="60"/>
      <c r="D15" s="61"/>
      <c r="E15" s="61">
        <v>2100</v>
      </c>
      <c r="F15" s="76"/>
      <c r="G15" s="77"/>
      <c r="H15" s="74"/>
      <c r="I15" s="38"/>
      <c r="J15" s="37"/>
    </row>
    <row r="16" spans="1:18" ht="21.75" customHeight="1">
      <c r="A16" s="59" t="s">
        <v>66</v>
      </c>
      <c r="B16" s="40"/>
      <c r="C16" s="60"/>
      <c r="D16" s="61"/>
      <c r="E16" s="61">
        <v>300</v>
      </c>
      <c r="F16" s="76"/>
      <c r="G16" s="77"/>
      <c r="H16" s="74"/>
      <c r="I16" s="38"/>
      <c r="J16" s="37"/>
    </row>
    <row r="17" spans="1:18" ht="32.25" customHeight="1">
      <c r="A17" s="62" t="s">
        <v>76</v>
      </c>
      <c r="B17" s="40"/>
      <c r="C17" s="40">
        <v>14209.31</v>
      </c>
      <c r="D17" s="39">
        <v>47951.1</v>
      </c>
      <c r="E17" s="39">
        <v>42403.6</v>
      </c>
      <c r="F17" s="76"/>
      <c r="G17" s="93">
        <f>C17+D17-E17</f>
        <v>19756.809999999998</v>
      </c>
      <c r="H17" s="94"/>
      <c r="I17" s="38"/>
      <c r="J17" s="37"/>
      <c r="N17">
        <v>2506.88</v>
      </c>
      <c r="P17">
        <v>13010.8</v>
      </c>
      <c r="R17">
        <v>21203.25</v>
      </c>
    </row>
    <row r="18" spans="1:18" ht="17.25" customHeight="1">
      <c r="A18" s="40" t="s">
        <v>5</v>
      </c>
      <c r="B18" s="40"/>
      <c r="C18" s="40">
        <f>SUM(C11:C17)</f>
        <v>134809.94</v>
      </c>
      <c r="D18" s="39">
        <f>SUM(D11:D17)</f>
        <v>433691.14999999997</v>
      </c>
      <c r="E18" s="39">
        <f>SUM(E11:E17)</f>
        <v>393668.66</v>
      </c>
      <c r="F18" s="92">
        <f>F11+F12+G13+G17</f>
        <v>182332.42999999996</v>
      </c>
      <c r="G18" s="92"/>
      <c r="H18" s="92"/>
      <c r="I18" s="38"/>
      <c r="J18" s="37"/>
      <c r="N18">
        <v>2241.96</v>
      </c>
      <c r="P18">
        <v>11039.6</v>
      </c>
      <c r="R18">
        <v>18350.330000000002</v>
      </c>
    </row>
    <row r="19" spans="1:18" ht="17.25" customHeight="1">
      <c r="N19">
        <v>2489.41</v>
      </c>
      <c r="P19">
        <v>13727.5</v>
      </c>
      <c r="R19">
        <v>22901.119999999999</v>
      </c>
    </row>
    <row r="20" spans="1:18" ht="27.75" customHeight="1">
      <c r="A20" s="95" t="s">
        <v>40</v>
      </c>
      <c r="B20" s="96"/>
      <c r="C20" s="96"/>
      <c r="D20" s="96"/>
      <c r="E20" s="96"/>
      <c r="F20" s="96"/>
      <c r="G20" s="96"/>
      <c r="H20" s="96"/>
      <c r="N20">
        <v>1645.71</v>
      </c>
      <c r="P20">
        <v>9936.9</v>
      </c>
      <c r="R20">
        <v>16478.32</v>
      </c>
    </row>
    <row r="21" spans="1:18" ht="14.25" customHeight="1">
      <c r="A21" s="97"/>
      <c r="B21" s="98"/>
      <c r="C21" s="98"/>
      <c r="D21" s="98"/>
      <c r="E21" s="98"/>
      <c r="F21" s="98"/>
      <c r="G21" s="98"/>
      <c r="H21" s="98"/>
      <c r="N21">
        <v>3364.57</v>
      </c>
      <c r="P21">
        <v>13201.8</v>
      </c>
      <c r="R21">
        <v>22024.1</v>
      </c>
    </row>
    <row r="22" spans="1:18" ht="38.25" customHeight="1">
      <c r="A22" s="78" t="s">
        <v>39</v>
      </c>
      <c r="B22" s="79"/>
      <c r="C22" s="36" t="s">
        <v>38</v>
      </c>
      <c r="D22" s="35" t="s">
        <v>37</v>
      </c>
      <c r="E22" s="80" t="s">
        <v>36</v>
      </c>
      <c r="F22" s="81"/>
      <c r="G22" s="81"/>
      <c r="H22" s="82"/>
      <c r="N22">
        <v>3951.83</v>
      </c>
      <c r="P22">
        <v>11836.1</v>
      </c>
      <c r="R22">
        <v>19011.18</v>
      </c>
    </row>
    <row r="23" spans="1:18" ht="15.75">
      <c r="A23" s="34" t="s">
        <v>35</v>
      </c>
      <c r="B23" s="28"/>
      <c r="C23" s="33"/>
      <c r="D23" s="32"/>
      <c r="E23" s="31"/>
      <c r="F23" s="30"/>
      <c r="G23" s="30"/>
      <c r="H23" s="29"/>
      <c r="N23">
        <f>SUM(N12:N22)</f>
        <v>20562.769999999997</v>
      </c>
      <c r="P23">
        <f>SUM(P12:P22)</f>
        <v>96242.6</v>
      </c>
      <c r="R23">
        <f>SUM(R12:R22)</f>
        <v>159136.07</v>
      </c>
    </row>
    <row r="24" spans="1:18" ht="39" customHeight="1">
      <c r="A24" s="9" t="s">
        <v>34</v>
      </c>
      <c r="B24" s="28"/>
      <c r="C24" s="27">
        <v>9880</v>
      </c>
      <c r="D24" s="10" t="s">
        <v>13</v>
      </c>
      <c r="E24" s="99" t="s">
        <v>58</v>
      </c>
      <c r="F24" s="100"/>
      <c r="G24" s="100"/>
      <c r="H24" s="101"/>
    </row>
    <row r="25" spans="1:18" ht="39.75" customHeight="1">
      <c r="A25" s="9" t="s">
        <v>33</v>
      </c>
      <c r="B25" s="28"/>
      <c r="C25" s="27">
        <v>12000</v>
      </c>
      <c r="D25" s="10" t="s">
        <v>13</v>
      </c>
      <c r="E25" s="99" t="s">
        <v>59</v>
      </c>
      <c r="F25" s="100"/>
      <c r="G25" s="100"/>
      <c r="H25" s="101"/>
    </row>
    <row r="26" spans="1:18" ht="28.5" customHeight="1">
      <c r="A26" s="102" t="s">
        <v>32</v>
      </c>
      <c r="B26" s="103"/>
      <c r="C26" s="27">
        <v>8102.64</v>
      </c>
      <c r="D26" s="10" t="s">
        <v>31</v>
      </c>
      <c r="E26" s="99" t="s">
        <v>30</v>
      </c>
      <c r="F26" s="100"/>
      <c r="G26" s="100"/>
      <c r="H26" s="101"/>
    </row>
    <row r="27" spans="1:18" ht="33.75" customHeight="1">
      <c r="A27" s="104" t="s">
        <v>29</v>
      </c>
      <c r="B27" s="105"/>
      <c r="C27" s="27">
        <v>3668.9</v>
      </c>
      <c r="D27" s="26" t="s">
        <v>80</v>
      </c>
      <c r="E27" s="99" t="s">
        <v>27</v>
      </c>
      <c r="F27" s="100"/>
      <c r="G27" s="100"/>
      <c r="H27" s="101"/>
    </row>
    <row r="28" spans="1:18" ht="33" customHeight="1">
      <c r="A28" s="102" t="s">
        <v>26</v>
      </c>
      <c r="B28" s="106"/>
      <c r="C28" s="27">
        <v>39984.839999999997</v>
      </c>
      <c r="D28" s="10" t="s">
        <v>13</v>
      </c>
      <c r="E28" s="99" t="s">
        <v>25</v>
      </c>
      <c r="F28" s="100"/>
      <c r="G28" s="100"/>
      <c r="H28" s="101"/>
    </row>
    <row r="29" spans="1:18" ht="40.5" customHeight="1">
      <c r="A29" s="72" t="s">
        <v>24</v>
      </c>
      <c r="B29" s="73"/>
      <c r="C29" s="27">
        <v>89095.1</v>
      </c>
      <c r="D29" s="10" t="s">
        <v>13</v>
      </c>
      <c r="E29" s="99" t="s">
        <v>23</v>
      </c>
      <c r="F29" s="100"/>
      <c r="G29" s="100"/>
      <c r="H29" s="101"/>
    </row>
    <row r="30" spans="1:18" ht="30" customHeight="1">
      <c r="A30" s="72" t="s">
        <v>22</v>
      </c>
      <c r="B30" s="73"/>
      <c r="C30" s="27">
        <v>7774.83</v>
      </c>
      <c r="D30" s="26" t="s">
        <v>21</v>
      </c>
      <c r="E30" s="99" t="s">
        <v>20</v>
      </c>
      <c r="F30" s="100"/>
      <c r="G30" s="100"/>
      <c r="H30" s="101"/>
    </row>
    <row r="31" spans="1:18" ht="30.75" customHeight="1">
      <c r="A31" s="72" t="s">
        <v>19</v>
      </c>
      <c r="B31" s="73"/>
      <c r="C31" s="27">
        <v>44427.6</v>
      </c>
      <c r="D31" s="10" t="s">
        <v>13</v>
      </c>
      <c r="E31" s="99" t="s">
        <v>18</v>
      </c>
      <c r="F31" s="100"/>
      <c r="G31" s="100"/>
      <c r="H31" s="101"/>
    </row>
    <row r="32" spans="1:18" ht="30" customHeight="1">
      <c r="A32" s="72" t="s">
        <v>17</v>
      </c>
      <c r="B32" s="73"/>
      <c r="C32" s="27">
        <v>5553.45</v>
      </c>
      <c r="D32" s="26" t="s">
        <v>16</v>
      </c>
      <c r="E32" s="99" t="s">
        <v>15</v>
      </c>
      <c r="F32" s="100"/>
      <c r="G32" s="100"/>
      <c r="H32" s="101"/>
    </row>
    <row r="33" spans="1:8" ht="33.75" customHeight="1">
      <c r="A33" s="72" t="s">
        <v>14</v>
      </c>
      <c r="B33" s="73"/>
      <c r="C33" s="22">
        <v>6050</v>
      </c>
      <c r="D33" s="10" t="s">
        <v>13</v>
      </c>
      <c r="E33" s="99" t="s">
        <v>62</v>
      </c>
      <c r="F33" s="100"/>
      <c r="G33" s="100"/>
      <c r="H33" s="101"/>
    </row>
    <row r="34" spans="1:8" ht="33.75" customHeight="1">
      <c r="A34" s="72" t="s">
        <v>81</v>
      </c>
      <c r="B34" s="23"/>
      <c r="C34" s="22">
        <v>14830.57</v>
      </c>
      <c r="D34" s="10" t="s">
        <v>84</v>
      </c>
      <c r="E34" s="69"/>
      <c r="F34" s="70"/>
      <c r="G34" s="70"/>
      <c r="H34" s="71"/>
    </row>
    <row r="35" spans="1:8" ht="33.75" customHeight="1">
      <c r="A35" s="72" t="s">
        <v>82</v>
      </c>
      <c r="B35" s="23"/>
      <c r="C35" s="22">
        <v>2443.58</v>
      </c>
      <c r="D35" s="10" t="s">
        <v>85</v>
      </c>
      <c r="E35" s="69"/>
      <c r="F35" s="70"/>
      <c r="G35" s="70"/>
      <c r="H35" s="71"/>
    </row>
    <row r="36" spans="1:8" ht="31.5" customHeight="1">
      <c r="A36" s="72" t="s">
        <v>83</v>
      </c>
      <c r="B36" s="23"/>
      <c r="C36" s="22">
        <v>7188.58</v>
      </c>
      <c r="D36" s="26" t="s">
        <v>86</v>
      </c>
      <c r="E36" s="69"/>
      <c r="F36" s="70"/>
      <c r="G36" s="70"/>
      <c r="H36" s="71"/>
    </row>
    <row r="37" spans="1:8" ht="27" customHeight="1">
      <c r="A37" s="18" t="s">
        <v>5</v>
      </c>
      <c r="B37" s="17"/>
      <c r="C37" s="16">
        <f>SUM(C24:C36)</f>
        <v>251000.09</v>
      </c>
      <c r="D37" s="15" t="s">
        <v>12</v>
      </c>
      <c r="E37" s="109"/>
      <c r="F37" s="110"/>
      <c r="G37" s="110"/>
      <c r="H37" s="111"/>
    </row>
    <row r="38" spans="1:8" ht="27.75" customHeight="1">
      <c r="A38" s="112" t="s">
        <v>11</v>
      </c>
      <c r="B38" s="113"/>
      <c r="C38" s="14"/>
      <c r="D38" s="13"/>
      <c r="E38" s="114"/>
      <c r="F38" s="115"/>
      <c r="G38" s="115"/>
      <c r="H38" s="116"/>
    </row>
    <row r="39" spans="1:8" ht="45.75" customHeight="1">
      <c r="A39" s="9" t="s">
        <v>10</v>
      </c>
      <c r="B39" s="12"/>
      <c r="C39" s="8">
        <v>7520.5</v>
      </c>
      <c r="D39" s="11" t="s">
        <v>9</v>
      </c>
      <c r="E39" s="117" t="s">
        <v>8</v>
      </c>
      <c r="F39" s="100"/>
      <c r="G39" s="100"/>
      <c r="H39" s="101"/>
    </row>
    <row r="40" spans="1:8" ht="38.25">
      <c r="A40" s="9" t="s">
        <v>57</v>
      </c>
      <c r="B40" s="1"/>
      <c r="C40" s="8">
        <v>6556</v>
      </c>
      <c r="D40" s="10" t="s">
        <v>7</v>
      </c>
      <c r="E40" s="99" t="s">
        <v>6</v>
      </c>
      <c r="F40" s="100"/>
      <c r="G40" s="100"/>
      <c r="H40" s="101"/>
    </row>
    <row r="41" spans="1:8" ht="47.25" customHeight="1">
      <c r="A41" s="9" t="s">
        <v>87</v>
      </c>
      <c r="B41" s="1"/>
      <c r="C41" s="8">
        <v>119175</v>
      </c>
      <c r="D41" s="10" t="s">
        <v>7</v>
      </c>
      <c r="E41" s="99"/>
      <c r="F41" s="107"/>
      <c r="G41" s="107"/>
      <c r="H41" s="108"/>
    </row>
    <row r="42" spans="1:8" ht="27.75" customHeight="1">
      <c r="A42" s="9"/>
      <c r="B42" s="1"/>
      <c r="C42" s="8"/>
      <c r="D42" s="7"/>
      <c r="E42" s="99"/>
      <c r="F42" s="107"/>
      <c r="G42" s="107"/>
      <c r="H42" s="108"/>
    </row>
    <row r="43" spans="1:8" ht="23.25" customHeight="1">
      <c r="A43" s="6" t="s">
        <v>5</v>
      </c>
      <c r="B43" s="1"/>
      <c r="C43" s="5">
        <f>SUM(C39:C42)</f>
        <v>133251.5</v>
      </c>
      <c r="D43" s="1"/>
      <c r="E43" s="4"/>
      <c r="F43" s="1"/>
      <c r="G43" s="1"/>
      <c r="H43" s="3"/>
    </row>
    <row r="44" spans="1:8">
      <c r="A44" s="2"/>
      <c r="B44" s="1"/>
    </row>
    <row r="45" spans="1:8" ht="18" customHeight="1">
      <c r="A45" t="s">
        <v>4</v>
      </c>
      <c r="C45" t="s">
        <v>3</v>
      </c>
    </row>
    <row r="46" spans="1:8" ht="16.5" customHeight="1"/>
    <row r="47" spans="1:8">
      <c r="A47" t="s">
        <v>2</v>
      </c>
    </row>
    <row r="49" spans="1:11" ht="27" customHeight="1">
      <c r="A49" t="s">
        <v>1</v>
      </c>
      <c r="E49" t="s">
        <v>0</v>
      </c>
    </row>
    <row r="52" spans="1:11">
      <c r="A52" t="s">
        <v>67</v>
      </c>
      <c r="C52" s="96" t="s">
        <v>88</v>
      </c>
      <c r="D52" s="96"/>
    </row>
    <row r="54" spans="1:11" ht="61.5" customHeight="1">
      <c r="A54" s="62" t="s">
        <v>75</v>
      </c>
      <c r="B54" s="62"/>
      <c r="C54" s="63" t="s">
        <v>70</v>
      </c>
      <c r="D54" s="63" t="s">
        <v>77</v>
      </c>
      <c r="E54" s="63" t="s">
        <v>71</v>
      </c>
      <c r="F54" s="63"/>
      <c r="G54" s="63"/>
      <c r="H54" s="63" t="s">
        <v>72</v>
      </c>
      <c r="I54" s="63" t="s">
        <v>78</v>
      </c>
      <c r="J54" s="63" t="s">
        <v>73</v>
      </c>
      <c r="K54" s="68" t="s">
        <v>90</v>
      </c>
    </row>
    <row r="55" spans="1:11" ht="46.5" customHeight="1">
      <c r="A55" s="62" t="s">
        <v>68</v>
      </c>
      <c r="B55" s="62"/>
      <c r="C55" s="64">
        <v>245224.1</v>
      </c>
      <c r="D55" s="63">
        <v>170543.99</v>
      </c>
      <c r="E55" s="64">
        <v>237612.91</v>
      </c>
      <c r="F55" s="63"/>
      <c r="G55" s="63"/>
      <c r="H55" s="64">
        <f>D12</f>
        <v>247686.3</v>
      </c>
      <c r="I55" s="63">
        <f>E12</f>
        <v>221920.88</v>
      </c>
      <c r="J55" s="64">
        <f>C37</f>
        <v>251000.09</v>
      </c>
      <c r="K55" s="64">
        <f>D55-E55+I55-J55</f>
        <v>-96148.13</v>
      </c>
    </row>
    <row r="56" spans="1:11" ht="45.75" customHeight="1">
      <c r="A56" s="63" t="s">
        <v>69</v>
      </c>
      <c r="B56" s="62"/>
      <c r="C56" s="62"/>
      <c r="D56" s="65">
        <v>3000</v>
      </c>
      <c r="E56" s="62"/>
      <c r="F56" s="62"/>
      <c r="G56" s="62"/>
      <c r="H56" s="62"/>
      <c r="I56" s="62">
        <v>7600</v>
      </c>
      <c r="J56" s="62"/>
      <c r="K56" s="65">
        <f>D56+I56</f>
        <v>10600</v>
      </c>
    </row>
    <row r="57" spans="1:11" ht="27" customHeight="1">
      <c r="A57" s="62" t="s">
        <v>11</v>
      </c>
      <c r="B57" s="62"/>
      <c r="C57" s="65">
        <v>137994.31</v>
      </c>
      <c r="D57" s="62">
        <v>92073.79</v>
      </c>
      <c r="E57" s="62">
        <v>37145</v>
      </c>
      <c r="F57" s="62"/>
      <c r="G57" s="62"/>
      <c r="H57" s="65">
        <f>D11</f>
        <v>138053.75</v>
      </c>
      <c r="I57" s="62">
        <f>E11</f>
        <v>121844.18</v>
      </c>
      <c r="J57" s="62">
        <f>C43</f>
        <v>133251.5</v>
      </c>
      <c r="K57" s="62">
        <f>D57-E57+I57-J57</f>
        <v>43521.469999999972</v>
      </c>
    </row>
    <row r="58" spans="1:11" ht="24" customHeight="1">
      <c r="A58" s="62" t="s">
        <v>76</v>
      </c>
      <c r="B58" s="62"/>
      <c r="C58" s="65">
        <v>47930.51</v>
      </c>
      <c r="D58" s="65">
        <v>33721.199999999997</v>
      </c>
      <c r="E58" s="62">
        <v>47930.51</v>
      </c>
      <c r="F58" s="62"/>
      <c r="G58" s="62"/>
      <c r="H58" s="65">
        <f>D17</f>
        <v>47951.1</v>
      </c>
      <c r="I58" s="65">
        <f>E17</f>
        <v>42403.6</v>
      </c>
      <c r="J58" s="62">
        <v>47951.1</v>
      </c>
      <c r="K58" s="65">
        <f>D58-E58+I58-J58</f>
        <v>-19756.810000000005</v>
      </c>
    </row>
    <row r="59" spans="1:11" ht="23.25" customHeight="1">
      <c r="A59" s="66" t="s">
        <v>5</v>
      </c>
      <c r="B59" s="62"/>
      <c r="C59" s="62"/>
      <c r="D59" s="62"/>
      <c r="E59" s="62"/>
      <c r="F59" s="62"/>
      <c r="G59" s="62"/>
      <c r="H59" s="62"/>
      <c r="I59" s="62"/>
      <c r="J59" s="62"/>
      <c r="K59" s="67">
        <f>SUM(K55:K58)</f>
        <v>-61783.470000000038</v>
      </c>
    </row>
  </sheetData>
  <mergeCells count="34">
    <mergeCell ref="E41:H41"/>
    <mergeCell ref="E42:H42"/>
    <mergeCell ref="C52:D52"/>
    <mergeCell ref="E33:H33"/>
    <mergeCell ref="E37:H37"/>
    <mergeCell ref="A38:B38"/>
    <mergeCell ref="E38:H38"/>
    <mergeCell ref="E39:H39"/>
    <mergeCell ref="E40:H40"/>
    <mergeCell ref="A28:B28"/>
    <mergeCell ref="E28:H28"/>
    <mergeCell ref="E29:H29"/>
    <mergeCell ref="E30:H30"/>
    <mergeCell ref="E31:H31"/>
    <mergeCell ref="E32:H32"/>
    <mergeCell ref="E24:H24"/>
    <mergeCell ref="E25:H25"/>
    <mergeCell ref="A26:B26"/>
    <mergeCell ref="E26:H26"/>
    <mergeCell ref="A27:B27"/>
    <mergeCell ref="E27:H27"/>
    <mergeCell ref="F12:H12"/>
    <mergeCell ref="G13:H13"/>
    <mergeCell ref="G17:H17"/>
    <mergeCell ref="F18:H18"/>
    <mergeCell ref="A20:H21"/>
    <mergeCell ref="A22:B22"/>
    <mergeCell ref="E22:H22"/>
    <mergeCell ref="A2:H2"/>
    <mergeCell ref="A3:K3"/>
    <mergeCell ref="D7:F7"/>
    <mergeCell ref="A9:H9"/>
    <mergeCell ref="F10:H10"/>
    <mergeCell ref="F11:H11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Тореза 14</vt:lpstr>
      <vt:lpstr>Тореза 14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2017-09-18T04:41:04Z</cp:lastPrinted>
  <dcterms:created xsi:type="dcterms:W3CDTF">2017-03-22T04:38:13Z</dcterms:created>
  <dcterms:modified xsi:type="dcterms:W3CDTF">2017-09-18T06:40:03Z</dcterms:modified>
</cp:coreProperties>
</file>