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610" windowHeight="9780" activeTab="3"/>
  </bookViews>
  <sheets>
    <sheet name="декабрь-декабрь" sheetId="1" r:id="rId1"/>
    <sheet name="1 полугодие 2015" sheetId="2" r:id="rId2"/>
    <sheet name="9 месяцев 2015" sheetId="3" r:id="rId3"/>
    <sheet name=" год 2016 " sheetId="4" r:id="rId4"/>
    <sheet name="Лист1" sheetId="5" r:id="rId5"/>
  </sheets>
  <calcPr calcId="125725"/>
</workbook>
</file>

<file path=xl/calcChain.xml><?xml version="1.0" encoding="utf-8"?>
<calcChain xmlns="http://schemas.openxmlformats.org/spreadsheetml/2006/main">
  <c r="W44" i="4"/>
  <c r="W43"/>
  <c r="W42"/>
  <c r="W41"/>
  <c r="H43" l="1"/>
  <c r="T44"/>
  <c r="T42"/>
  <c r="T41"/>
  <c r="S44"/>
  <c r="S43"/>
  <c r="S42"/>
  <c r="S41"/>
  <c r="U44" l="1"/>
  <c r="C31" l="1"/>
  <c r="F15"/>
  <c r="D15"/>
  <c r="C36"/>
  <c r="F12"/>
  <c r="F11"/>
  <c r="D44"/>
  <c r="C44"/>
  <c r="R19"/>
  <c r="Q19"/>
  <c r="O19"/>
  <c r="N19"/>
  <c r="L19"/>
  <c r="K19"/>
  <c r="I15"/>
  <c r="E15"/>
  <c r="C15"/>
  <c r="J13"/>
  <c r="J12"/>
  <c r="D15" i="3"/>
  <c r="F15"/>
  <c r="G42"/>
  <c r="E42"/>
  <c r="D42"/>
  <c r="C42"/>
  <c r="H41"/>
  <c r="H40"/>
  <c r="H39"/>
  <c r="H42" s="1"/>
  <c r="C34"/>
  <c r="C30"/>
  <c r="R19"/>
  <c r="Q19"/>
  <c r="O19"/>
  <c r="N19"/>
  <c r="L19"/>
  <c r="K19"/>
  <c r="I15"/>
  <c r="E15"/>
  <c r="J15"/>
  <c r="C15"/>
  <c r="J13"/>
  <c r="J12"/>
  <c r="J11"/>
  <c r="H41" i="2"/>
  <c r="H40"/>
  <c r="H39"/>
  <c r="H38"/>
  <c r="G41"/>
  <c r="H41" i="4" l="1"/>
  <c r="G44"/>
  <c r="H42"/>
  <c r="J15"/>
  <c r="J11"/>
  <c r="E44"/>
  <c r="J11" i="2"/>
  <c r="F13"/>
  <c r="J13" s="1"/>
  <c r="F12"/>
  <c r="J12" s="1"/>
  <c r="F11"/>
  <c r="C14"/>
  <c r="R18"/>
  <c r="Q18"/>
  <c r="O18"/>
  <c r="N18"/>
  <c r="L18"/>
  <c r="K18"/>
  <c r="C41"/>
  <c r="C33"/>
  <c r="C29"/>
  <c r="I14"/>
  <c r="E14"/>
  <c r="D14"/>
  <c r="H44" i="4" l="1"/>
  <c r="F14" i="2"/>
  <c r="J14" s="1"/>
  <c r="D41"/>
  <c r="E41" l="1"/>
  <c r="H44" i="1" l="1"/>
  <c r="E44"/>
  <c r="D42"/>
  <c r="C42"/>
  <c r="E42" s="1"/>
  <c r="C41"/>
  <c r="C44" s="1"/>
  <c r="C36"/>
  <c r="D41" s="1"/>
  <c r="D44" s="1"/>
  <c r="C29"/>
  <c r="I14"/>
  <c r="F14"/>
  <c r="E14"/>
  <c r="D14"/>
  <c r="F13"/>
  <c r="F12"/>
  <c r="F11"/>
  <c r="E41" l="1"/>
</calcChain>
</file>

<file path=xl/sharedStrings.xml><?xml version="1.0" encoding="utf-8"?>
<sst xmlns="http://schemas.openxmlformats.org/spreadsheetml/2006/main" count="319" uniqueCount="107">
  <si>
    <t>ООО "УК "Пионер"</t>
  </si>
  <si>
    <t>Отчет о стоимости выполненных работ по содержанию и текущему ремонту общего имущества жилого дома за  декабрь 2013 года - декабрь  2014 года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</si>
  <si>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29/1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</si>
  <si>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</si>
  <si>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</si>
  <si>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</si>
  <si>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</si>
  <si>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</si>
  <si>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</si>
  <si>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</si>
  <si>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</si>
  <si>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</si>
  <si>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на 31.12.2014.(руб.)</t>
  </si>
  <si>
    <t>Оплачено в январе 2015  за декабрь 2014</t>
  </si>
  <si>
    <t>Ремонт жилья</t>
  </si>
  <si>
    <t>Содержание жилья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</si>
  <si>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</si>
  <si>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</si>
  <si>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</si>
  <si>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</si>
  <si>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</si>
  <si>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</si>
  <si>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</si>
  <si>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</si>
  <si>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Пионер" </t>
  </si>
  <si>
    <t>Отключения,  осмотры, запуски систем г/х/в и отопления, ревизии, , мелкий ремонт на трубопроводе, копия схемы теплоснабжения из Облстройпроекта.</t>
  </si>
  <si>
    <t>Содержание строительных конструкций</t>
  </si>
  <si>
    <t>Регулировка окон, утепление розлива на чердаке, установка засова, укрепление двери в мусороприёмнике, закрытие продухов .</t>
  </si>
  <si>
    <t xml:space="preserve">Услуги ГЦРКП  по начислению  платежей </t>
  </si>
  <si>
    <t>ООО "ГЦРКП"</t>
  </si>
  <si>
    <t>Договор с ООО "ГЦРКП"</t>
  </si>
  <si>
    <t>Дератизация, дезинсекция</t>
  </si>
  <si>
    <t>ООО "Рубин"</t>
  </si>
  <si>
    <t>Обработка 2 раза в месяц от грызунов и тараканов,  обработка от комаров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</si>
  <si>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</si>
  <si>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</si>
  <si>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</si>
  <si>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</si>
  <si>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</si>
  <si>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</si>
  <si>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>Чистка подвала , вывоз и утилизация КГО</t>
  </si>
  <si>
    <t>Услуги управления</t>
  </si>
  <si>
    <t xml:space="preserve">Очистка дороги от снега </t>
  </si>
  <si>
    <t xml:space="preserve">Уборка снега механизированным способом </t>
  </si>
  <si>
    <t>Ремонт внутридомового инженерного оборудования</t>
  </si>
  <si>
    <t>ООО "УК Пионер"</t>
  </si>
  <si>
    <t>Замена сборок, установки  конвекторов, монтаж трубопровода в подвале, разборка узла и замена конуса, врезка балансировочных кранов</t>
  </si>
  <si>
    <t xml:space="preserve">Замена уплотнителя на окнах </t>
  </si>
  <si>
    <t>Замена уплотнителя  на всех окнах в МОП.</t>
  </si>
  <si>
    <t>Ремонт холла ( тамбура)</t>
  </si>
  <si>
    <t>Штукатурка стен,потолка, покраска в/э краской, покрытие потолка жидким утеплителем, покраска панелей.</t>
  </si>
  <si>
    <t>Работы по электротехническому обслуживанию</t>
  </si>
  <si>
    <t xml:space="preserve">ООО "УК  Пионер" </t>
  </si>
  <si>
    <t>Замены и ремонты светильников</t>
  </si>
  <si>
    <t>Замена двери в тамбуре, ремонт. Отделка</t>
  </si>
  <si>
    <t>ООО "Казыр", Пионер</t>
  </si>
  <si>
    <t>Согласовано:</t>
  </si>
  <si>
    <t>_________________________</t>
  </si>
  <si>
    <t>Сальдо на 01.02.15</t>
  </si>
  <si>
    <t xml:space="preserve">Поступило в январе14-январе15 (в руб.) </t>
  </si>
  <si>
    <t>Израсходовано за декабрь 13-декабрь 14( в руб.)</t>
  </si>
  <si>
    <t>Итого остаток денежных средств  (в руб.)</t>
  </si>
  <si>
    <t xml:space="preserve">Ремонт МОП </t>
  </si>
  <si>
    <t xml:space="preserve">Директор </t>
  </si>
  <si>
    <t>В.А.Ляшенко</t>
  </si>
  <si>
    <t xml:space="preserve">Оплачено в феврале </t>
  </si>
  <si>
    <t xml:space="preserve">Поступления от сторонних организаций  </t>
  </si>
  <si>
    <t xml:space="preserve">чс м </t>
  </si>
  <si>
    <t xml:space="preserve">Оплачено в  июле 2015  за июнь </t>
  </si>
  <si>
    <t>задолженность факт.</t>
  </si>
  <si>
    <t xml:space="preserve">Отключения,  осмотры, запуски систем г/х/в и отопления, ревизии, , мелкий ремонт на трубопроводе, </t>
  </si>
  <si>
    <t>ООО "Дезинфекционная станция"</t>
  </si>
  <si>
    <t>Обработка 1 раз в месяц от грызунов.</t>
  </si>
  <si>
    <t>Содержание придомовой территории</t>
  </si>
  <si>
    <t>Уборка снега механизированным способом, Спил кустов</t>
  </si>
  <si>
    <t>Установка доводчика, осмотры.</t>
  </si>
  <si>
    <t xml:space="preserve">Оплачено за 2014 год </t>
  </si>
  <si>
    <t>Израсходовано в 1-ом полугодии 2015г.</t>
  </si>
  <si>
    <t>Остаток денежных средств на 30.06.2015</t>
  </si>
  <si>
    <t xml:space="preserve">Оплачено вза 1 полугодие 2015 года + в июле за июнь </t>
  </si>
  <si>
    <t>Задолженность населения  на начало периода руб.</t>
  </si>
  <si>
    <t>Задолженность населения на 31.12.2014  руб.</t>
  </si>
  <si>
    <t>Замена стояков отполения, контрольных кранов</t>
  </si>
  <si>
    <t>Отчет о стоимости выполненных работ по содержанию и текущему ремонту общего имущества жилого дома за   1 полугодие  2015 года</t>
  </si>
  <si>
    <t xml:space="preserve">Оплачено в   2015  за июнь </t>
  </si>
  <si>
    <t>Отчет о стоимости выполненных работ по содержанию и текущему ремонту общего имущества жилого дома за   2015 года</t>
  </si>
  <si>
    <t xml:space="preserve">Начислено, руб. </t>
  </si>
  <si>
    <t>Оплачено,руб.</t>
  </si>
  <si>
    <t>Задолженность населения на 31.12.2015 руб.</t>
  </si>
  <si>
    <t>Поступления от провайдеров арендаторов</t>
  </si>
  <si>
    <t xml:space="preserve">ООО "ГЦРКП", ООО "Жилкомцентр" </t>
  </si>
  <si>
    <t>Услуги по начислению жилищных и коммунальных платежей</t>
  </si>
  <si>
    <t xml:space="preserve">Оплачено за 2015г </t>
  </si>
  <si>
    <t>Израсходовано в 2015г.</t>
  </si>
  <si>
    <t>Остаток денежных средств на 31.12.2015</t>
  </si>
  <si>
    <t>Сальдо на 01.01.16</t>
  </si>
  <si>
    <t>Тычина В.Ф.</t>
  </si>
  <si>
    <t>Отключения,  осмотры, запуски систем г/х/в и отопления, ревизии, , мелкий ремонт на трубопроводе, пломбировка приборов учета, снятие показаний с МОП</t>
  </si>
  <si>
    <t>Отчет о стоимости выполненных работ по содержанию и текущему ремонту общего имущества жилого дома за   за 7 месяцев 2016 года</t>
  </si>
  <si>
    <t>Электроэнергия МОП</t>
  </si>
  <si>
    <t>ОАО "Кузбассэнергосбыт"</t>
  </si>
  <si>
    <t xml:space="preserve">Поступления от провайдеров </t>
  </si>
  <si>
    <t xml:space="preserve">Оплачено за 2016г </t>
  </si>
  <si>
    <t>Израсходовано за 2016г.</t>
  </si>
  <si>
    <t>Израсходовано за 8 мес. 2017г.</t>
  </si>
  <si>
    <t xml:space="preserve">Оплачено за 8 мес. 2017г </t>
  </si>
  <si>
    <t>Остаток денежных средств на 31.08.2017</t>
  </si>
</sst>
</file>

<file path=xl/styles.xml><?xml version="1.0" encoding="utf-8"?>
<styleSheet xmlns="http://schemas.openxmlformats.org/spreadsheetml/2006/main">
  <fonts count="31">
    <font>
      <sz val="11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0" fontId="7" fillId="0" borderId="1" xfId="0" applyFont="1" applyFill="1" applyBorder="1"/>
    <xf numFmtId="0" fontId="9" fillId="0" borderId="1" xfId="0" applyFont="1" applyBorder="1"/>
    <xf numFmtId="0" fontId="7" fillId="0" borderId="1" xfId="0" applyFont="1" applyBorder="1"/>
    <xf numFmtId="2" fontId="0" fillId="0" borderId="1" xfId="0" applyNumberFormat="1" applyBorder="1" applyAlignment="1">
      <alignment wrapText="1"/>
    </xf>
    <xf numFmtId="0" fontId="10" fillId="0" borderId="1" xfId="0" applyFont="1" applyBorder="1"/>
    <xf numFmtId="0" fontId="11" fillId="0" borderId="1" xfId="0" applyFont="1" applyFill="1" applyBorder="1"/>
    <xf numFmtId="2" fontId="10" fillId="0" borderId="1" xfId="0" applyNumberFormat="1" applyFont="1" applyBorder="1"/>
    <xf numFmtId="0" fontId="10" fillId="0" borderId="1" xfId="0" applyFont="1" applyFill="1" applyBorder="1"/>
    <xf numFmtId="0" fontId="10" fillId="0" borderId="1" xfId="0" applyFont="1" applyBorder="1" applyAlignment="1">
      <alignment wrapText="1"/>
    </xf>
    <xf numFmtId="0" fontId="11" fillId="0" borderId="1" xfId="0" applyFont="1" applyBorder="1"/>
    <xf numFmtId="0" fontId="0" fillId="0" borderId="1" xfId="0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3" fillId="0" borderId="1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center" vertical="top" wrapText="1"/>
    </xf>
    <xf numFmtId="0" fontId="13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3" fillId="0" borderId="2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3" fillId="0" borderId="2" xfId="0" applyNumberFormat="1" applyFont="1" applyFill="1" applyBorder="1" applyAlignment="1" applyProtection="1">
      <alignment horizontal="left" wrapText="1"/>
    </xf>
    <xf numFmtId="0" fontId="16" fillId="0" borderId="4" xfId="0" applyFont="1" applyBorder="1" applyAlignment="1">
      <alignment horizontal="left" wrapText="1"/>
    </xf>
    <xf numFmtId="2" fontId="18" fillId="0" borderId="1" xfId="0" applyNumberFormat="1" applyFont="1" applyFill="1" applyBorder="1" applyAlignment="1" applyProtection="1">
      <alignment horizontal="right"/>
    </xf>
    <xf numFmtId="0" fontId="13" fillId="0" borderId="2" xfId="0" applyNumberFormat="1" applyFont="1" applyFill="1" applyBorder="1" applyAlignment="1" applyProtection="1">
      <alignment horizontal="center" vertical="top"/>
    </xf>
    <xf numFmtId="0" fontId="19" fillId="0" borderId="3" xfId="0" applyFont="1" applyBorder="1" applyAlignment="1">
      <alignment horizontal="center" vertical="top"/>
    </xf>
    <xf numFmtId="2" fontId="18" fillId="0" borderId="1" xfId="0" applyNumberFormat="1" applyFont="1" applyFill="1" applyBorder="1" applyAlignment="1" applyProtection="1">
      <alignment horizontal="center" wrapText="1"/>
    </xf>
    <xf numFmtId="0" fontId="20" fillId="0" borderId="1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right"/>
    </xf>
    <xf numFmtId="0" fontId="10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wrapText="1"/>
    </xf>
    <xf numFmtId="2" fontId="23" fillId="0" borderId="1" xfId="0" applyNumberFormat="1" applyFont="1" applyBorder="1" applyAlignment="1">
      <alignment horizontal="right"/>
    </xf>
    <xf numFmtId="0" fontId="0" fillId="0" borderId="3" xfId="0" applyBorder="1" applyAlignment="1">
      <alignment horizontal="left" vertical="top"/>
    </xf>
    <xf numFmtId="0" fontId="10" fillId="0" borderId="3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26" fillId="0" borderId="2" xfId="0" applyNumberFormat="1" applyFont="1" applyFill="1" applyBorder="1" applyAlignment="1" applyProtection="1">
      <alignment horizontal="left" vertical="top"/>
    </xf>
    <xf numFmtId="0" fontId="2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3" fillId="0" borderId="8" xfId="0" applyNumberFormat="1" applyFont="1" applyFill="1" applyBorder="1" applyAlignment="1" applyProtection="1">
      <alignment horizontal="left" vertical="top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2" fontId="27" fillId="0" borderId="1" xfId="0" applyNumberFormat="1" applyFont="1" applyBorder="1"/>
    <xf numFmtId="2" fontId="27" fillId="0" borderId="1" xfId="0" applyNumberFormat="1" applyFont="1" applyBorder="1" applyAlignment="1">
      <alignment wrapText="1"/>
    </xf>
    <xf numFmtId="0" fontId="28" fillId="0" borderId="1" xfId="0" applyFont="1" applyBorder="1"/>
    <xf numFmtId="2" fontId="28" fillId="0" borderId="1" xfId="0" applyNumberFormat="1" applyFont="1" applyBorder="1"/>
    <xf numFmtId="0" fontId="27" fillId="0" borderId="0" xfId="0" applyFont="1" applyFill="1" applyBorder="1" applyAlignment="1">
      <alignment wrapText="1"/>
    </xf>
    <xf numFmtId="2" fontId="0" fillId="0" borderId="0" xfId="0" applyNumberFormat="1"/>
    <xf numFmtId="0" fontId="13" fillId="0" borderId="2" xfId="0" applyNumberFormat="1" applyFont="1" applyFill="1" applyBorder="1" applyAlignment="1" applyProtection="1">
      <alignment horizontal="left" wrapText="1"/>
    </xf>
    <xf numFmtId="0" fontId="16" fillId="0" borderId="4" xfId="0" applyFont="1" applyBorder="1" applyAlignment="1">
      <alignment horizontal="left" wrapText="1"/>
    </xf>
    <xf numFmtId="2" fontId="0" fillId="0" borderId="1" xfId="0" applyNumberFormat="1" applyBorder="1"/>
    <xf numFmtId="0" fontId="7" fillId="0" borderId="1" xfId="0" applyNumberFormat="1" applyFont="1" applyBorder="1" applyAlignment="1">
      <alignment horizontal="center" wrapText="1"/>
    </xf>
    <xf numFmtId="0" fontId="27" fillId="0" borderId="1" xfId="0" applyFont="1" applyFill="1" applyBorder="1" applyAlignment="1">
      <alignment wrapText="1"/>
    </xf>
    <xf numFmtId="2" fontId="29" fillId="0" borderId="1" xfId="0" applyNumberFormat="1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13" fillId="0" borderId="2" xfId="0" applyNumberFormat="1" applyFont="1" applyFill="1" applyBorder="1" applyAlignment="1" applyProtection="1">
      <alignment horizontal="left" wrapText="1"/>
    </xf>
    <xf numFmtId="0" fontId="16" fillId="0" borderId="4" xfId="0" applyFont="1" applyBorder="1" applyAlignment="1">
      <alignment horizontal="left" wrapText="1"/>
    </xf>
    <xf numFmtId="2" fontId="10" fillId="0" borderId="2" xfId="0" applyNumberFormat="1" applyFont="1" applyBorder="1" applyAlignment="1"/>
    <xf numFmtId="2" fontId="10" fillId="0" borderId="2" xfId="0" applyNumberFormat="1" applyFont="1" applyBorder="1" applyAlignment="1"/>
    <xf numFmtId="0" fontId="13" fillId="0" borderId="2" xfId="0" applyNumberFormat="1" applyFont="1" applyFill="1" applyBorder="1" applyAlignment="1" applyProtection="1">
      <alignment horizontal="left" wrapText="1"/>
    </xf>
    <xf numFmtId="0" fontId="16" fillId="0" borderId="4" xfId="0" applyFont="1" applyBorder="1" applyAlignment="1">
      <alignment horizontal="left" wrapText="1"/>
    </xf>
    <xf numFmtId="0" fontId="30" fillId="0" borderId="1" xfId="0" applyFont="1" applyBorder="1" applyAlignment="1">
      <alignment wrapText="1"/>
    </xf>
    <xf numFmtId="0" fontId="7" fillId="0" borderId="2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3" fillId="0" borderId="2" xfId="0" applyNumberFormat="1" applyFont="1" applyFill="1" applyBorder="1" applyAlignment="1" applyProtection="1">
      <alignment horizontal="left" wrapText="1"/>
    </xf>
    <xf numFmtId="0" fontId="16" fillId="0" borderId="3" xfId="0" applyFont="1" applyBorder="1" applyAlignment="1">
      <alignment horizontal="left" wrapText="1"/>
    </xf>
    <xf numFmtId="2" fontId="10" fillId="0" borderId="2" xfId="0" applyNumberFormat="1" applyFont="1" applyBorder="1" applyAlignment="1"/>
    <xf numFmtId="2" fontId="10" fillId="0" borderId="3" xfId="0" applyNumberFormat="1" applyFont="1" applyBorder="1" applyAlignment="1"/>
    <xf numFmtId="2" fontId="10" fillId="0" borderId="4" xfId="0" applyNumberFormat="1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4" fillId="0" borderId="0" xfId="0" applyFont="1" applyAlignment="1"/>
    <xf numFmtId="0" fontId="7" fillId="0" borderId="2" xfId="0" applyFont="1" applyBorder="1" applyAlignment="1">
      <alignment wrapText="1"/>
    </xf>
    <xf numFmtId="0" fontId="12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3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8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3" fillId="0" borderId="2" xfId="0" applyNumberFormat="1" applyFont="1" applyFill="1" applyBorder="1" applyAlignment="1" applyProtection="1">
      <alignment horizontal="left" wrapText="1"/>
    </xf>
    <xf numFmtId="0" fontId="16" fillId="0" borderId="4" xfId="0" applyFont="1" applyBorder="1" applyAlignment="1">
      <alignment horizontal="left" wrapText="1"/>
    </xf>
    <xf numFmtId="0" fontId="13" fillId="0" borderId="2" xfId="0" applyNumberFormat="1" applyFont="1" applyFill="1" applyBorder="1" applyAlignment="1" applyProtection="1">
      <alignment horizontal="left"/>
    </xf>
    <xf numFmtId="0" fontId="16" fillId="0" borderId="4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20" fillId="0" borderId="2" xfId="0" applyNumberFormat="1" applyFont="1" applyFill="1" applyBorder="1" applyAlignment="1" applyProtection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5" fillId="0" borderId="2" xfId="0" applyNumberFormat="1" applyFont="1" applyFill="1" applyBorder="1" applyAlignment="1" applyProtection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0" fillId="0" borderId="2" xfId="0" applyNumberFormat="1" applyFont="1" applyFill="1" applyBorder="1" applyAlignment="1" applyProtection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0" fillId="0" borderId="4" xfId="0" applyBorder="1" applyAlignment="1"/>
    <xf numFmtId="0" fontId="10" fillId="0" borderId="2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topLeftCell="A34" zoomScaleNormal="70" workbookViewId="0">
      <selection activeCell="C53" sqref="C53"/>
    </sheetView>
  </sheetViews>
  <sheetFormatPr defaultRowHeight="15"/>
  <cols>
    <col min="1" max="1" width="22.7109375" customWidth="1"/>
    <col min="2" max="2" width="9.140625" hidden="1" customWidth="1"/>
    <col min="3" max="3" width="15.5703125" customWidth="1"/>
    <col min="4" max="4" width="20.140625" customWidth="1"/>
    <col min="5" max="5" width="14.85546875" customWidth="1"/>
    <col min="6" max="6" width="2.42578125" hidden="1" customWidth="1"/>
    <col min="7" max="7" width="5.85546875" customWidth="1"/>
    <col min="8" max="8" width="11.5703125" customWidth="1"/>
    <col min="9" max="9" width="11.140625" customWidth="1"/>
    <col min="10" max="10" width="12.28515625" customWidth="1"/>
  </cols>
  <sheetData>
    <row r="1" spans="1:11" s="3" customFormat="1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0.75" customHeight="1">
      <c r="A2" s="83" t="s">
        <v>1</v>
      </c>
      <c r="B2" s="83"/>
      <c r="C2" s="83"/>
      <c r="D2" s="83"/>
      <c r="E2" s="83"/>
      <c r="F2" s="84"/>
      <c r="G2" s="84"/>
      <c r="H2" s="84"/>
      <c r="I2" s="4"/>
      <c r="J2" s="4"/>
      <c r="K2" s="4"/>
    </row>
    <row r="3" spans="1:11" ht="17.25">
      <c r="A3" s="85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idden="1"/>
    <row r="5" spans="1:11" hidden="1"/>
    <row r="6" spans="1:11" hidden="1"/>
    <row r="7" spans="1:11" ht="23.25">
      <c r="A7" s="5" t="s">
        <v>3</v>
      </c>
      <c r="B7" s="5" t="s">
        <v>4</v>
      </c>
      <c r="C7" s="6">
        <v>2720</v>
      </c>
      <c r="D7" s="87" t="s">
        <v>5</v>
      </c>
      <c r="E7" s="88"/>
      <c r="F7" s="89"/>
      <c r="G7" s="5" t="s">
        <v>4</v>
      </c>
      <c r="H7" s="6">
        <v>460</v>
      </c>
    </row>
    <row r="8" spans="1:11" ht="3" customHeight="1">
      <c r="H8" t="s">
        <v>6</v>
      </c>
    </row>
    <row r="9" spans="1:11" ht="12" customHeight="1">
      <c r="A9" s="90" t="s">
        <v>7</v>
      </c>
      <c r="B9" s="90"/>
      <c r="C9" s="90"/>
      <c r="D9" s="90"/>
      <c r="E9" s="90"/>
      <c r="F9" s="90"/>
      <c r="G9" s="90"/>
      <c r="H9" s="90"/>
    </row>
    <row r="10" spans="1:11" ht="56.25" customHeight="1">
      <c r="A10" s="7" t="s">
        <v>8</v>
      </c>
      <c r="B10" s="8"/>
      <c r="C10" s="5" t="s">
        <v>9</v>
      </c>
      <c r="D10" s="9" t="s">
        <v>10</v>
      </c>
      <c r="E10" s="9" t="s">
        <v>11</v>
      </c>
      <c r="F10" s="91" t="s">
        <v>12</v>
      </c>
      <c r="G10" s="88"/>
      <c r="H10" s="89"/>
      <c r="I10" s="10" t="s">
        <v>13</v>
      </c>
    </row>
    <row r="11" spans="1:11">
      <c r="A11" s="11" t="s">
        <v>14</v>
      </c>
      <c r="B11" s="11"/>
      <c r="C11" s="12"/>
      <c r="D11" s="13">
        <v>194572</v>
      </c>
      <c r="E11" s="13">
        <v>173848.76</v>
      </c>
      <c r="F11" s="80">
        <f>D11-E11</f>
        <v>20723.239999999991</v>
      </c>
      <c r="G11" s="81"/>
      <c r="H11" s="82"/>
      <c r="I11" s="14">
        <v>17472.919999999998</v>
      </c>
    </row>
    <row r="12" spans="1:11">
      <c r="A12" s="11" t="s">
        <v>15</v>
      </c>
      <c r="B12" s="11"/>
      <c r="C12" s="12"/>
      <c r="D12" s="13">
        <v>320301.64</v>
      </c>
      <c r="E12" s="11">
        <v>286747.57</v>
      </c>
      <c r="F12" s="80">
        <f t="shared" ref="F12:F14" si="0">D12-E12</f>
        <v>33554.070000000007</v>
      </c>
      <c r="G12" s="81"/>
      <c r="H12" s="82"/>
      <c r="I12" s="14">
        <v>21693.56</v>
      </c>
    </row>
    <row r="13" spans="1:11" ht="20.25" customHeight="1">
      <c r="A13" s="15" t="s">
        <v>16</v>
      </c>
      <c r="B13" s="11"/>
      <c r="C13" s="16"/>
      <c r="D13" s="13">
        <v>45968</v>
      </c>
      <c r="E13" s="13">
        <v>41373.68</v>
      </c>
      <c r="F13" s="80">
        <f t="shared" si="0"/>
        <v>4594.32</v>
      </c>
      <c r="G13" s="81"/>
      <c r="H13" s="82"/>
      <c r="I13" s="17">
        <v>3140.8</v>
      </c>
    </row>
    <row r="14" spans="1:11" ht="17.25" customHeight="1">
      <c r="A14" s="11" t="s">
        <v>17</v>
      </c>
      <c r="B14" s="11"/>
      <c r="C14" s="16"/>
      <c r="D14" s="13">
        <f>SUM(D11:D13)</f>
        <v>560841.64</v>
      </c>
      <c r="E14" s="13">
        <f>SUM(E11:E13)</f>
        <v>501970.01</v>
      </c>
      <c r="F14" s="80">
        <f t="shared" si="0"/>
        <v>58871.630000000005</v>
      </c>
      <c r="G14" s="81"/>
      <c r="H14" s="82"/>
      <c r="I14" s="17">
        <f>SUM(I11:I13)</f>
        <v>42307.28</v>
      </c>
    </row>
    <row r="15" spans="1:11" ht="18" customHeight="1"/>
    <row r="16" spans="1:11" ht="25.5" customHeight="1">
      <c r="A16" s="92" t="s">
        <v>18</v>
      </c>
      <c r="B16" s="93"/>
      <c r="C16" s="93"/>
      <c r="D16" s="93"/>
      <c r="E16" s="93"/>
      <c r="F16" s="93"/>
      <c r="G16" s="93"/>
      <c r="H16" s="93"/>
    </row>
    <row r="17" spans="1:8" ht="6.75" hidden="1" customHeight="1">
      <c r="A17" s="94"/>
      <c r="B17" s="95"/>
      <c r="C17" s="95"/>
      <c r="D17" s="95"/>
      <c r="E17" s="95"/>
      <c r="F17" s="95"/>
      <c r="G17" s="95"/>
      <c r="H17" s="95"/>
    </row>
    <row r="18" spans="1:8" ht="31.5">
      <c r="A18" s="96" t="s">
        <v>19</v>
      </c>
      <c r="B18" s="97"/>
      <c r="C18" s="18" t="s">
        <v>20</v>
      </c>
      <c r="D18" s="19" t="s">
        <v>21</v>
      </c>
      <c r="E18" s="98" t="s">
        <v>22</v>
      </c>
      <c r="F18" s="99"/>
      <c r="G18" s="99"/>
      <c r="H18" s="100"/>
    </row>
    <row r="19" spans="1:8" ht="15.75">
      <c r="A19" s="20" t="s">
        <v>15</v>
      </c>
      <c r="B19" s="21"/>
      <c r="C19" s="22"/>
      <c r="D19" s="23"/>
      <c r="E19" s="24"/>
      <c r="F19" s="25"/>
      <c r="G19" s="25"/>
      <c r="H19" s="26"/>
    </row>
    <row r="20" spans="1:8" ht="52.5" customHeight="1">
      <c r="A20" s="27" t="s">
        <v>23</v>
      </c>
      <c r="B20" s="21"/>
      <c r="C20" s="28">
        <v>34772.5</v>
      </c>
      <c r="D20" s="29" t="s">
        <v>24</v>
      </c>
      <c r="E20" s="101" t="s">
        <v>25</v>
      </c>
      <c r="F20" s="102"/>
      <c r="G20" s="102"/>
      <c r="H20" s="103"/>
    </row>
    <row r="21" spans="1:8" ht="45.75" customHeight="1">
      <c r="A21" s="27" t="s">
        <v>26</v>
      </c>
      <c r="B21" s="21"/>
      <c r="C21" s="28">
        <v>5584</v>
      </c>
      <c r="D21" s="29" t="s">
        <v>24</v>
      </c>
      <c r="E21" s="101" t="s">
        <v>27</v>
      </c>
      <c r="F21" s="102"/>
      <c r="G21" s="102"/>
      <c r="H21" s="103"/>
    </row>
    <row r="22" spans="1:8" ht="28.5" customHeight="1">
      <c r="A22" s="104" t="s">
        <v>28</v>
      </c>
      <c r="B22" s="105"/>
      <c r="C22" s="28">
        <v>7561</v>
      </c>
      <c r="D22" s="29" t="s">
        <v>29</v>
      </c>
      <c r="E22" s="101" t="s">
        <v>30</v>
      </c>
      <c r="F22" s="102"/>
      <c r="G22" s="102"/>
      <c r="H22" s="103"/>
    </row>
    <row r="23" spans="1:8" ht="27.75" customHeight="1">
      <c r="A23" s="106" t="s">
        <v>31</v>
      </c>
      <c r="B23" s="107"/>
      <c r="C23" s="28">
        <v>8128.2</v>
      </c>
      <c r="D23" s="30" t="s">
        <v>32</v>
      </c>
      <c r="E23" s="101" t="s">
        <v>33</v>
      </c>
      <c r="F23" s="102"/>
      <c r="G23" s="102"/>
      <c r="H23" s="103"/>
    </row>
    <row r="24" spans="1:8" ht="28.5" customHeight="1">
      <c r="A24" s="104" t="s">
        <v>34</v>
      </c>
      <c r="B24" s="108"/>
      <c r="C24" s="28">
        <v>56576</v>
      </c>
      <c r="D24" s="29" t="s">
        <v>24</v>
      </c>
      <c r="E24" s="101" t="s">
        <v>35</v>
      </c>
      <c r="F24" s="102"/>
      <c r="G24" s="102"/>
      <c r="H24" s="103"/>
    </row>
    <row r="25" spans="1:8" ht="37.5" customHeight="1">
      <c r="A25" s="31" t="s">
        <v>36</v>
      </c>
      <c r="B25" s="32"/>
      <c r="C25" s="28">
        <v>129113.2</v>
      </c>
      <c r="D25" s="29" t="s">
        <v>24</v>
      </c>
      <c r="E25" s="101" t="s">
        <v>37</v>
      </c>
      <c r="F25" s="102"/>
      <c r="G25" s="102"/>
      <c r="H25" s="103"/>
    </row>
    <row r="26" spans="1:8" ht="28.5" customHeight="1">
      <c r="A26" s="31" t="s">
        <v>38</v>
      </c>
      <c r="B26" s="32"/>
      <c r="C26" s="28">
        <v>6099.08</v>
      </c>
      <c r="D26" s="30" t="s">
        <v>39</v>
      </c>
      <c r="E26" s="101" t="s">
        <v>40</v>
      </c>
      <c r="F26" s="102"/>
      <c r="G26" s="102"/>
      <c r="H26" s="103"/>
    </row>
    <row r="27" spans="1:8" ht="21" customHeight="1">
      <c r="A27" s="31" t="s">
        <v>41</v>
      </c>
      <c r="B27" s="32"/>
      <c r="C27" s="28">
        <v>55868.800000000003</v>
      </c>
      <c r="D27" s="29" t="s">
        <v>24</v>
      </c>
      <c r="E27" s="101" t="s">
        <v>35</v>
      </c>
      <c r="F27" s="102"/>
      <c r="G27" s="102"/>
      <c r="H27" s="103"/>
    </row>
    <row r="28" spans="1:8" ht="25.5" customHeight="1">
      <c r="A28" s="31" t="s">
        <v>42</v>
      </c>
      <c r="B28" s="32"/>
      <c r="C28" s="33">
        <v>1420</v>
      </c>
      <c r="D28" s="29" t="s">
        <v>24</v>
      </c>
      <c r="E28" s="101" t="s">
        <v>43</v>
      </c>
      <c r="F28" s="102"/>
      <c r="G28" s="102"/>
      <c r="H28" s="103"/>
    </row>
    <row r="29" spans="1:8" ht="18.75" customHeight="1">
      <c r="A29" s="34" t="s">
        <v>17</v>
      </c>
      <c r="B29" s="35"/>
      <c r="C29" s="36">
        <f>SUM(C20:C28)</f>
        <v>305122.77999999997</v>
      </c>
      <c r="D29" s="37"/>
      <c r="E29" s="109"/>
      <c r="F29" s="110"/>
      <c r="G29" s="110"/>
      <c r="H29" s="111"/>
    </row>
    <row r="30" spans="1:8" ht="26.25" customHeight="1">
      <c r="A30" s="112" t="s">
        <v>14</v>
      </c>
      <c r="B30" s="113"/>
      <c r="C30" s="38"/>
      <c r="D30" s="39"/>
      <c r="E30" s="114"/>
      <c r="F30" s="115"/>
      <c r="G30" s="115"/>
      <c r="H30" s="116"/>
    </row>
    <row r="31" spans="1:8" ht="45" customHeight="1">
      <c r="A31" s="27" t="s">
        <v>44</v>
      </c>
      <c r="B31" s="40"/>
      <c r="C31" s="38">
        <v>172588.4</v>
      </c>
      <c r="D31" s="41" t="s">
        <v>45</v>
      </c>
      <c r="E31" s="117" t="s">
        <v>46</v>
      </c>
      <c r="F31" s="102"/>
      <c r="G31" s="102"/>
      <c r="H31" s="103"/>
    </row>
    <row r="32" spans="1:8" ht="36.75" customHeight="1">
      <c r="A32" s="27" t="s">
        <v>47</v>
      </c>
      <c r="B32" s="40"/>
      <c r="C32" s="38">
        <v>4836.01</v>
      </c>
      <c r="D32" s="29" t="s">
        <v>24</v>
      </c>
      <c r="E32" s="117" t="s">
        <v>48</v>
      </c>
      <c r="F32" s="102"/>
      <c r="G32" s="102"/>
      <c r="H32" s="103"/>
    </row>
    <row r="33" spans="1:8" ht="42" customHeight="1">
      <c r="A33" s="27" t="s">
        <v>49</v>
      </c>
      <c r="B33" s="40"/>
      <c r="C33" s="42">
        <v>31090.45</v>
      </c>
      <c r="D33" s="29" t="s">
        <v>24</v>
      </c>
      <c r="E33" s="117" t="s">
        <v>50</v>
      </c>
      <c r="F33" s="102"/>
      <c r="G33" s="102"/>
      <c r="H33" s="103"/>
    </row>
    <row r="34" spans="1:8" ht="38.25" customHeight="1">
      <c r="A34" s="27" t="s">
        <v>51</v>
      </c>
      <c r="B34" s="43"/>
      <c r="C34" s="42">
        <v>6120</v>
      </c>
      <c r="D34" s="29" t="s">
        <v>52</v>
      </c>
      <c r="E34" s="101" t="s">
        <v>53</v>
      </c>
      <c r="F34" s="102"/>
      <c r="G34" s="102"/>
      <c r="H34" s="103"/>
    </row>
    <row r="35" spans="1:8" ht="38.25" customHeight="1">
      <c r="A35" s="27" t="s">
        <v>54</v>
      </c>
      <c r="B35" s="43"/>
      <c r="C35" s="42">
        <v>24415.5</v>
      </c>
      <c r="D35" s="44" t="s">
        <v>55</v>
      </c>
      <c r="E35" s="45"/>
      <c r="F35" s="46"/>
      <c r="G35" s="46"/>
      <c r="H35" s="47"/>
    </row>
    <row r="36" spans="1:8">
      <c r="A36" s="48" t="s">
        <v>17</v>
      </c>
      <c r="B36" s="43"/>
      <c r="C36" s="49">
        <f>SUM(C31:C35)</f>
        <v>239050.36000000002</v>
      </c>
      <c r="D36" s="43"/>
      <c r="E36" s="50"/>
      <c r="F36" s="43"/>
      <c r="G36" s="43"/>
      <c r="H36" s="51"/>
    </row>
    <row r="37" spans="1:8">
      <c r="A37" s="52"/>
      <c r="B37" s="43"/>
    </row>
    <row r="38" spans="1:8" ht="15" customHeight="1">
      <c r="A38" t="s">
        <v>56</v>
      </c>
      <c r="C38" t="s">
        <v>57</v>
      </c>
    </row>
    <row r="39" spans="1:8">
      <c r="A39" t="s">
        <v>58</v>
      </c>
    </row>
    <row r="40" spans="1:8" ht="45.75" customHeight="1">
      <c r="A40" s="53"/>
      <c r="B40" s="53"/>
      <c r="C40" s="54" t="s">
        <v>59</v>
      </c>
      <c r="D40" s="54" t="s">
        <v>60</v>
      </c>
      <c r="E40" s="54" t="s">
        <v>61</v>
      </c>
      <c r="H40" s="59" t="s">
        <v>65</v>
      </c>
    </row>
    <row r="41" spans="1:8" ht="27" customHeight="1">
      <c r="A41" s="54" t="s">
        <v>62</v>
      </c>
      <c r="B41" s="53"/>
      <c r="C41" s="55">
        <f>E11+I11</f>
        <v>191321.68</v>
      </c>
      <c r="D41" s="56">
        <f>C36</f>
        <v>239050.36000000002</v>
      </c>
      <c r="E41" s="55">
        <f>C41-D41</f>
        <v>-47728.680000000022</v>
      </c>
      <c r="H41">
        <v>13665.07</v>
      </c>
    </row>
    <row r="42" spans="1:8" ht="28.5" customHeight="1">
      <c r="A42" s="54" t="s">
        <v>15</v>
      </c>
      <c r="B42" s="53"/>
      <c r="C42" s="55">
        <f>E12+I12</f>
        <v>308441.13</v>
      </c>
      <c r="D42" s="55">
        <f>C29</f>
        <v>305122.77999999997</v>
      </c>
      <c r="E42" s="55">
        <f>C42-D42</f>
        <v>3318.3500000000349</v>
      </c>
    </row>
    <row r="43" spans="1:8" ht="49.5" customHeight="1">
      <c r="A43" s="54" t="s">
        <v>66</v>
      </c>
      <c r="B43" s="53"/>
      <c r="C43" s="55">
        <v>6976.75</v>
      </c>
      <c r="D43" s="55"/>
      <c r="E43" s="55">
        <v>6976.75</v>
      </c>
    </row>
    <row r="44" spans="1:8" ht="27" customHeight="1">
      <c r="A44" s="17" t="s">
        <v>17</v>
      </c>
      <c r="B44" s="17"/>
      <c r="C44" s="57">
        <f>SUM(C41:C42)</f>
        <v>499762.81</v>
      </c>
      <c r="D44" s="58">
        <f>SUM(D41:D42)</f>
        <v>544173.14</v>
      </c>
      <c r="E44" s="58">
        <f>SUM(E41:E43)</f>
        <v>-37433.579999999987</v>
      </c>
      <c r="H44" s="60">
        <f>E44+H41</f>
        <v>-23768.509999999987</v>
      </c>
    </row>
    <row r="47" spans="1:8">
      <c r="A47" t="s">
        <v>63</v>
      </c>
      <c r="D47" t="s">
        <v>64</v>
      </c>
    </row>
    <row r="51" spans="1:9" ht="33.75" customHeight="1">
      <c r="A51" s="118" t="s">
        <v>67</v>
      </c>
      <c r="B51" s="118"/>
      <c r="C51" s="118"/>
      <c r="D51" s="118"/>
      <c r="E51" s="118"/>
      <c r="F51" s="118"/>
      <c r="G51" s="118"/>
      <c r="H51" s="118"/>
      <c r="I51" s="118"/>
    </row>
    <row r="55" spans="1:9">
      <c r="A55" s="93"/>
      <c r="B55" s="93"/>
      <c r="C55" s="93"/>
      <c r="E55" s="60"/>
    </row>
    <row r="56" spans="1:9">
      <c r="E56" s="60"/>
    </row>
    <row r="57" spans="1:9">
      <c r="E57" s="60"/>
    </row>
    <row r="58" spans="1:9">
      <c r="E58" s="60"/>
    </row>
    <row r="59" spans="1:9">
      <c r="E59" s="60"/>
    </row>
    <row r="60" spans="1:9" ht="31.5" customHeight="1">
      <c r="E60" s="60"/>
    </row>
    <row r="61" spans="1:9" ht="24" customHeight="1">
      <c r="E61" s="60"/>
    </row>
    <row r="62" spans="1:9">
      <c r="E62" s="60"/>
    </row>
    <row r="63" spans="1:9" ht="27" customHeight="1">
      <c r="E63" s="60"/>
    </row>
    <row r="64" spans="1:9" ht="31.5" customHeight="1">
      <c r="E64" s="60"/>
    </row>
    <row r="65" ht="24.75" customHeight="1"/>
  </sheetData>
  <mergeCells count="33">
    <mergeCell ref="A55:C55"/>
    <mergeCell ref="E34:H34"/>
    <mergeCell ref="E29:H29"/>
    <mergeCell ref="A30:B30"/>
    <mergeCell ref="E30:H30"/>
    <mergeCell ref="E31:H31"/>
    <mergeCell ref="E32:H32"/>
    <mergeCell ref="E33:H33"/>
    <mergeCell ref="A51:I51"/>
    <mergeCell ref="E28:H28"/>
    <mergeCell ref="E20:H20"/>
    <mergeCell ref="E21:H21"/>
    <mergeCell ref="A22:B22"/>
    <mergeCell ref="E22:H22"/>
    <mergeCell ref="A23:B23"/>
    <mergeCell ref="E23:H23"/>
    <mergeCell ref="A24:B24"/>
    <mergeCell ref="E24:H24"/>
    <mergeCell ref="E25:H25"/>
    <mergeCell ref="E26:H26"/>
    <mergeCell ref="E27:H27"/>
    <mergeCell ref="F12:H12"/>
    <mergeCell ref="F13:H13"/>
    <mergeCell ref="F14:H14"/>
    <mergeCell ref="A16:H17"/>
    <mergeCell ref="A18:B18"/>
    <mergeCell ref="E18:H18"/>
    <mergeCell ref="F11:H11"/>
    <mergeCell ref="A2:H2"/>
    <mergeCell ref="A3:K3"/>
    <mergeCell ref="D7:F7"/>
    <mergeCell ref="A9:H9"/>
    <mergeCell ref="F10:H10"/>
  </mergeCells>
  <pageMargins left="0.17" right="0.23622047244094491" top="0.15748031496062992" bottom="0.15748031496062992" header="0.19685039370078741" footer="0.15748031496062992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2"/>
  <sheetViews>
    <sheetView topLeftCell="A13" zoomScaleNormal="70" workbookViewId="0">
      <selection activeCell="A2" sqref="A2:H2"/>
    </sheetView>
  </sheetViews>
  <sheetFormatPr defaultRowHeight="15"/>
  <cols>
    <col min="1" max="1" width="22.7109375" customWidth="1"/>
    <col min="2" max="2" width="9.140625" hidden="1" customWidth="1"/>
    <col min="3" max="3" width="11.42578125" customWidth="1"/>
    <col min="4" max="4" width="20.140625" customWidth="1"/>
    <col min="5" max="5" width="14.85546875" customWidth="1"/>
    <col min="6" max="6" width="2.42578125" hidden="1" customWidth="1"/>
    <col min="7" max="7" width="16.28515625" customWidth="1"/>
    <col min="8" max="8" width="14.5703125" customWidth="1"/>
    <col min="9" max="9" width="14.7109375" customWidth="1"/>
    <col min="10" max="10" width="15.42578125" customWidth="1"/>
    <col min="11" max="18" width="0" hidden="1" customWidth="1"/>
  </cols>
  <sheetData>
    <row r="1" spans="1:18" s="3" customFormat="1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8" ht="30.75" customHeight="1">
      <c r="A2" s="83" t="s">
        <v>83</v>
      </c>
      <c r="B2" s="83"/>
      <c r="C2" s="83"/>
      <c r="D2" s="83"/>
      <c r="E2" s="83"/>
      <c r="F2" s="84"/>
      <c r="G2" s="84"/>
      <c r="H2" s="84"/>
      <c r="I2" s="4"/>
      <c r="J2" s="4"/>
      <c r="K2" s="4"/>
    </row>
    <row r="3" spans="1:18" ht="17.25">
      <c r="A3" s="85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8" hidden="1"/>
    <row r="5" spans="1:18" hidden="1"/>
    <row r="6" spans="1:18" hidden="1"/>
    <row r="7" spans="1:18" ht="23.25">
      <c r="A7" s="5" t="s">
        <v>3</v>
      </c>
      <c r="B7" s="5" t="s">
        <v>4</v>
      </c>
      <c r="C7" s="6">
        <v>2720</v>
      </c>
      <c r="D7" s="87" t="s">
        <v>5</v>
      </c>
      <c r="E7" s="88"/>
      <c r="F7" s="89"/>
      <c r="G7" s="5" t="s">
        <v>4</v>
      </c>
      <c r="H7" s="6">
        <v>460</v>
      </c>
    </row>
    <row r="8" spans="1:18" ht="3" customHeight="1">
      <c r="H8" t="s">
        <v>6</v>
      </c>
    </row>
    <row r="9" spans="1:18" ht="12" customHeight="1">
      <c r="A9" s="90" t="s">
        <v>7</v>
      </c>
      <c r="B9" s="90"/>
      <c r="C9" s="90"/>
      <c r="D9" s="90"/>
      <c r="E9" s="90"/>
      <c r="F9" s="90"/>
      <c r="G9" s="90"/>
      <c r="H9" s="90"/>
    </row>
    <row r="10" spans="1:18" ht="56.25" customHeight="1">
      <c r="A10" s="7" t="s">
        <v>8</v>
      </c>
      <c r="B10" s="8"/>
      <c r="C10" s="5" t="s">
        <v>80</v>
      </c>
      <c r="D10" s="9" t="s">
        <v>10</v>
      </c>
      <c r="E10" s="9" t="s">
        <v>11</v>
      </c>
      <c r="F10" s="91" t="s">
        <v>81</v>
      </c>
      <c r="G10" s="88"/>
      <c r="H10" s="89"/>
      <c r="I10" s="66" t="s">
        <v>68</v>
      </c>
      <c r="J10" s="67" t="s">
        <v>69</v>
      </c>
    </row>
    <row r="11" spans="1:18">
      <c r="A11" s="11" t="s">
        <v>14</v>
      </c>
      <c r="B11" s="11"/>
      <c r="C11" s="12">
        <v>20723.240000000002</v>
      </c>
      <c r="D11" s="13">
        <v>81600</v>
      </c>
      <c r="E11" s="13">
        <v>78121.56</v>
      </c>
      <c r="F11" s="80">
        <f>C11+D11-E11</f>
        <v>24201.680000000008</v>
      </c>
      <c r="G11" s="81"/>
      <c r="H11" s="82"/>
      <c r="I11" s="14">
        <v>15008.9</v>
      </c>
      <c r="J11" s="63">
        <f>F11-I11</f>
        <v>9192.7800000000079</v>
      </c>
      <c r="K11">
        <v>3536</v>
      </c>
      <c r="L11">
        <v>3468.92</v>
      </c>
      <c r="N11">
        <v>13600</v>
      </c>
      <c r="O11">
        <v>13342</v>
      </c>
      <c r="Q11">
        <v>24774.52</v>
      </c>
      <c r="R11">
        <v>24279.88</v>
      </c>
    </row>
    <row r="12" spans="1:18">
      <c r="A12" s="11" t="s">
        <v>15</v>
      </c>
      <c r="B12" s="11"/>
      <c r="C12" s="12">
        <v>33554.07</v>
      </c>
      <c r="D12" s="13">
        <v>148647.1</v>
      </c>
      <c r="E12" s="11">
        <v>139877.70000000001</v>
      </c>
      <c r="F12" s="80">
        <f t="shared" ref="F12:F14" si="0">C12+D12-E12</f>
        <v>42323.47</v>
      </c>
      <c r="G12" s="81"/>
      <c r="H12" s="82"/>
      <c r="I12" s="14">
        <v>27832.55</v>
      </c>
      <c r="J12" s="63">
        <f t="shared" ref="J12:J14" si="1">F12-I12</f>
        <v>14490.920000000002</v>
      </c>
      <c r="K12">
        <v>3536</v>
      </c>
      <c r="L12">
        <v>3011.87</v>
      </c>
      <c r="N12">
        <v>13600</v>
      </c>
      <c r="O12">
        <v>11399.5</v>
      </c>
      <c r="Q12">
        <v>24774.52</v>
      </c>
      <c r="R12">
        <v>20609.439999999999</v>
      </c>
    </row>
    <row r="13" spans="1:18" ht="20.25" customHeight="1">
      <c r="A13" s="15" t="s">
        <v>16</v>
      </c>
      <c r="B13" s="11"/>
      <c r="C13" s="16">
        <v>4594.32</v>
      </c>
      <c r="D13" s="13">
        <v>21216</v>
      </c>
      <c r="E13" s="13">
        <v>19725.8</v>
      </c>
      <c r="F13" s="80">
        <f t="shared" si="0"/>
        <v>6084.52</v>
      </c>
      <c r="G13" s="81"/>
      <c r="H13" s="82"/>
      <c r="I13" s="17">
        <v>3884.14</v>
      </c>
      <c r="J13" s="63">
        <f t="shared" si="1"/>
        <v>2200.3800000000006</v>
      </c>
      <c r="K13">
        <v>3536</v>
      </c>
      <c r="L13">
        <v>3255.94</v>
      </c>
      <c r="N13">
        <v>13600</v>
      </c>
      <c r="O13">
        <v>12877.12</v>
      </c>
      <c r="Q13">
        <v>24774.52</v>
      </c>
      <c r="R13">
        <v>22793.17</v>
      </c>
    </row>
    <row r="14" spans="1:18" ht="17.25" customHeight="1">
      <c r="A14" s="11" t="s">
        <v>17</v>
      </c>
      <c r="B14" s="11"/>
      <c r="C14" s="16">
        <f>SUM(C11:C13)</f>
        <v>58871.63</v>
      </c>
      <c r="D14" s="13">
        <f>SUM(D11:D13)</f>
        <v>251463.1</v>
      </c>
      <c r="E14" s="13">
        <f>SUM(E11:E13)</f>
        <v>237725.06</v>
      </c>
      <c r="F14" s="80">
        <f t="shared" si="0"/>
        <v>72609.669999999984</v>
      </c>
      <c r="G14" s="81"/>
      <c r="H14" s="82"/>
      <c r="I14" s="17">
        <f>SUM(I11:I13)</f>
        <v>46725.59</v>
      </c>
      <c r="J14" s="63">
        <f t="shared" si="1"/>
        <v>25884.079999999987</v>
      </c>
      <c r="K14">
        <v>3536</v>
      </c>
      <c r="L14">
        <v>3604.77</v>
      </c>
      <c r="N14">
        <v>13600</v>
      </c>
      <c r="O14">
        <v>13982.8</v>
      </c>
      <c r="Q14">
        <v>24774.52</v>
      </c>
      <c r="R14">
        <v>25270.74</v>
      </c>
    </row>
    <row r="15" spans="1:18" ht="18" customHeight="1">
      <c r="K15">
        <v>3536</v>
      </c>
      <c r="L15">
        <v>3243.5</v>
      </c>
      <c r="N15">
        <v>13600</v>
      </c>
      <c r="O15">
        <v>9227.2199999999993</v>
      </c>
      <c r="Q15">
        <v>24774.52</v>
      </c>
      <c r="R15">
        <v>25230.94</v>
      </c>
    </row>
    <row r="16" spans="1:18" ht="25.5" customHeight="1">
      <c r="A16" s="92" t="s">
        <v>18</v>
      </c>
      <c r="B16" s="93"/>
      <c r="C16" s="93"/>
      <c r="D16" s="93"/>
      <c r="E16" s="93"/>
      <c r="F16" s="93"/>
      <c r="G16" s="93"/>
      <c r="H16" s="93"/>
      <c r="K16">
        <v>3536</v>
      </c>
      <c r="L16">
        <v>3140.8</v>
      </c>
      <c r="N16">
        <v>13600</v>
      </c>
      <c r="O16">
        <v>17472.919999999998</v>
      </c>
      <c r="Q16">
        <v>24774.52</v>
      </c>
      <c r="R16">
        <v>21693.56</v>
      </c>
    </row>
    <row r="17" spans="1:18" ht="6.75" hidden="1" customHeight="1">
      <c r="A17" s="94"/>
      <c r="B17" s="95"/>
      <c r="C17" s="95"/>
      <c r="D17" s="95"/>
      <c r="E17" s="95"/>
      <c r="F17" s="95"/>
      <c r="G17" s="95"/>
      <c r="H17" s="95"/>
    </row>
    <row r="18" spans="1:18" ht="31.5">
      <c r="A18" s="96" t="s">
        <v>19</v>
      </c>
      <c r="B18" s="97"/>
      <c r="C18" s="18" t="s">
        <v>20</v>
      </c>
      <c r="D18" s="19" t="s">
        <v>21</v>
      </c>
      <c r="E18" s="98" t="s">
        <v>22</v>
      </c>
      <c r="F18" s="99"/>
      <c r="G18" s="99"/>
      <c r="H18" s="100"/>
      <c r="K18">
        <f>SUM(K11:K17)</f>
        <v>21216</v>
      </c>
      <c r="L18">
        <f>SUM(L11:L17)</f>
        <v>19725.8</v>
      </c>
      <c r="N18">
        <f>SUM(N11:N17)</f>
        <v>81600</v>
      </c>
      <c r="O18">
        <f>SUM(O11:O17)</f>
        <v>78301.56</v>
      </c>
      <c r="Q18">
        <f>SUM(Q11:Q17)</f>
        <v>148647.12</v>
      </c>
      <c r="R18">
        <f>SUM(R11:R17)</f>
        <v>139877.73000000001</v>
      </c>
    </row>
    <row r="19" spans="1:18" ht="15.75">
      <c r="A19" s="20" t="s">
        <v>15</v>
      </c>
      <c r="B19" s="21"/>
      <c r="C19" s="22"/>
      <c r="D19" s="23"/>
      <c r="E19" s="24"/>
      <c r="F19" s="25"/>
      <c r="G19" s="25"/>
      <c r="H19" s="26"/>
    </row>
    <row r="20" spans="1:18" ht="52.5" customHeight="1">
      <c r="A20" s="27" t="s">
        <v>23</v>
      </c>
      <c r="B20" s="21"/>
      <c r="C20" s="28">
        <v>8489</v>
      </c>
      <c r="D20" s="29" t="s">
        <v>24</v>
      </c>
      <c r="E20" s="101" t="s">
        <v>70</v>
      </c>
      <c r="F20" s="102"/>
      <c r="G20" s="102"/>
      <c r="H20" s="103"/>
    </row>
    <row r="21" spans="1:18" ht="45.75" customHeight="1">
      <c r="A21" s="27" t="s">
        <v>26</v>
      </c>
      <c r="B21" s="21"/>
      <c r="C21" s="28">
        <v>874</v>
      </c>
      <c r="D21" s="29" t="s">
        <v>24</v>
      </c>
      <c r="E21" s="101" t="s">
        <v>75</v>
      </c>
      <c r="F21" s="102"/>
      <c r="G21" s="102"/>
      <c r="H21" s="103"/>
    </row>
    <row r="22" spans="1:18" ht="28.5" customHeight="1">
      <c r="A22" s="104" t="s">
        <v>28</v>
      </c>
      <c r="B22" s="105"/>
      <c r="C22" s="28">
        <v>3448.47</v>
      </c>
      <c r="D22" s="29" t="s">
        <v>29</v>
      </c>
      <c r="E22" s="101" t="s">
        <v>30</v>
      </c>
      <c r="F22" s="102"/>
      <c r="G22" s="102"/>
      <c r="H22" s="103"/>
    </row>
    <row r="23" spans="1:18" ht="36" customHeight="1">
      <c r="A23" s="106" t="s">
        <v>31</v>
      </c>
      <c r="B23" s="107"/>
      <c r="C23" s="28">
        <v>2024.8</v>
      </c>
      <c r="D23" s="64" t="s">
        <v>71</v>
      </c>
      <c r="E23" s="101" t="s">
        <v>72</v>
      </c>
      <c r="F23" s="102"/>
      <c r="G23" s="102"/>
      <c r="H23" s="103"/>
    </row>
    <row r="24" spans="1:18" ht="28.5" customHeight="1">
      <c r="A24" s="104" t="s">
        <v>34</v>
      </c>
      <c r="B24" s="108"/>
      <c r="C24" s="28">
        <v>26112</v>
      </c>
      <c r="D24" s="29" t="s">
        <v>24</v>
      </c>
      <c r="E24" s="101" t="s">
        <v>35</v>
      </c>
      <c r="F24" s="102"/>
      <c r="G24" s="102"/>
      <c r="H24" s="103"/>
    </row>
    <row r="25" spans="1:18" ht="37.5" customHeight="1">
      <c r="A25" s="61" t="s">
        <v>36</v>
      </c>
      <c r="B25" s="62"/>
      <c r="C25" s="28">
        <v>60806.7</v>
      </c>
      <c r="D25" s="29" t="s">
        <v>24</v>
      </c>
      <c r="E25" s="101" t="s">
        <v>37</v>
      </c>
      <c r="F25" s="102"/>
      <c r="G25" s="102"/>
      <c r="H25" s="103"/>
    </row>
    <row r="26" spans="1:18" ht="28.5" customHeight="1">
      <c r="A26" s="61" t="s">
        <v>38</v>
      </c>
      <c r="B26" s="62"/>
      <c r="C26" s="28">
        <v>2937.6</v>
      </c>
      <c r="D26" s="30" t="s">
        <v>39</v>
      </c>
      <c r="E26" s="101" t="s">
        <v>40</v>
      </c>
      <c r="F26" s="102"/>
      <c r="G26" s="102"/>
      <c r="H26" s="103"/>
    </row>
    <row r="27" spans="1:18" ht="21" customHeight="1">
      <c r="A27" s="61" t="s">
        <v>41</v>
      </c>
      <c r="B27" s="62"/>
      <c r="C27" s="28">
        <v>25785.599999999999</v>
      </c>
      <c r="D27" s="29" t="s">
        <v>24</v>
      </c>
      <c r="E27" s="101" t="s">
        <v>35</v>
      </c>
      <c r="F27" s="102"/>
      <c r="G27" s="102"/>
      <c r="H27" s="103"/>
    </row>
    <row r="28" spans="1:18" ht="25.5" customHeight="1">
      <c r="A28" s="61" t="s">
        <v>73</v>
      </c>
      <c r="B28" s="62"/>
      <c r="C28" s="33">
        <v>2398</v>
      </c>
      <c r="D28" s="29" t="s">
        <v>24</v>
      </c>
      <c r="E28" s="101" t="s">
        <v>74</v>
      </c>
      <c r="F28" s="102"/>
      <c r="G28" s="102"/>
      <c r="H28" s="103"/>
    </row>
    <row r="29" spans="1:18" ht="18.75" customHeight="1">
      <c r="A29" s="34" t="s">
        <v>17</v>
      </c>
      <c r="B29" s="35"/>
      <c r="C29" s="36">
        <f>SUM(C20:C28)</f>
        <v>132876.17000000001</v>
      </c>
      <c r="D29" s="37"/>
      <c r="E29" s="109"/>
      <c r="F29" s="110"/>
      <c r="G29" s="110"/>
      <c r="H29" s="111"/>
    </row>
    <row r="30" spans="1:18" ht="26.25" customHeight="1">
      <c r="A30" s="112" t="s">
        <v>14</v>
      </c>
      <c r="B30" s="113"/>
      <c r="C30" s="38"/>
      <c r="D30" s="39"/>
      <c r="E30" s="114"/>
      <c r="F30" s="115"/>
      <c r="G30" s="115"/>
      <c r="H30" s="116"/>
    </row>
    <row r="31" spans="1:18" ht="45" customHeight="1">
      <c r="A31" s="27" t="s">
        <v>44</v>
      </c>
      <c r="B31" s="40"/>
      <c r="C31" s="38">
        <v>9036.7999999999993</v>
      </c>
      <c r="D31" s="41" t="s">
        <v>45</v>
      </c>
      <c r="E31" s="117" t="s">
        <v>82</v>
      </c>
      <c r="F31" s="102"/>
      <c r="G31" s="102"/>
      <c r="H31" s="103"/>
    </row>
    <row r="32" spans="1:18" ht="38.25" customHeight="1">
      <c r="A32" s="27" t="s">
        <v>51</v>
      </c>
      <c r="B32" s="43"/>
      <c r="C32" s="42">
        <v>1920</v>
      </c>
      <c r="D32" s="29" t="s">
        <v>52</v>
      </c>
      <c r="E32" s="101" t="s">
        <v>53</v>
      </c>
      <c r="F32" s="102"/>
      <c r="G32" s="102"/>
      <c r="H32" s="103"/>
    </row>
    <row r="33" spans="1:9">
      <c r="A33" s="48" t="s">
        <v>17</v>
      </c>
      <c r="B33" s="43"/>
      <c r="C33" s="49">
        <f>SUM(C31:C32)</f>
        <v>10956.8</v>
      </c>
      <c r="D33" s="43"/>
      <c r="E33" s="50"/>
      <c r="F33" s="43"/>
      <c r="G33" s="43"/>
      <c r="H33" s="51"/>
    </row>
    <row r="34" spans="1:9">
      <c r="A34" s="52"/>
      <c r="B34" s="43"/>
    </row>
    <row r="35" spans="1:9" ht="15" customHeight="1">
      <c r="A35" t="s">
        <v>56</v>
      </c>
      <c r="C35" t="s">
        <v>57</v>
      </c>
    </row>
    <row r="36" spans="1:9">
      <c r="A36" t="s">
        <v>58</v>
      </c>
    </row>
    <row r="37" spans="1:9" ht="63.75" customHeight="1">
      <c r="A37" s="53"/>
      <c r="B37" s="53"/>
      <c r="C37" s="54" t="s">
        <v>76</v>
      </c>
      <c r="D37" s="54" t="s">
        <v>60</v>
      </c>
      <c r="E37" s="54" t="s">
        <v>79</v>
      </c>
      <c r="G37" s="65" t="s">
        <v>77</v>
      </c>
      <c r="H37" s="65" t="s">
        <v>78</v>
      </c>
    </row>
    <row r="38" spans="1:9" ht="27" customHeight="1">
      <c r="A38" s="54" t="s">
        <v>62</v>
      </c>
      <c r="B38" s="53"/>
      <c r="C38" s="55">
        <v>173848.76</v>
      </c>
      <c r="D38" s="56">
        <v>239050.36</v>
      </c>
      <c r="E38" s="55">
        <v>93130.46</v>
      </c>
      <c r="G38" s="53">
        <v>10956.8</v>
      </c>
      <c r="H38" s="55">
        <f>C38-D38+E38-G38</f>
        <v>16972.06000000003</v>
      </c>
    </row>
    <row r="39" spans="1:9" ht="28.5" customHeight="1">
      <c r="A39" s="54" t="s">
        <v>15</v>
      </c>
      <c r="B39" s="53"/>
      <c r="C39" s="55">
        <v>286747.57</v>
      </c>
      <c r="D39" s="55">
        <v>305122.78000000003</v>
      </c>
      <c r="E39" s="55">
        <v>167710.25</v>
      </c>
      <c r="G39" s="53">
        <v>132876.17000000001</v>
      </c>
      <c r="H39" s="63">
        <f>C39-D39+E39-G39</f>
        <v>16458.869999999966</v>
      </c>
    </row>
    <row r="40" spans="1:9" ht="49.5" customHeight="1">
      <c r="A40" s="54" t="s">
        <v>66</v>
      </c>
      <c r="B40" s="53"/>
      <c r="C40" s="55">
        <v>6976.75</v>
      </c>
      <c r="D40" s="55"/>
      <c r="E40" s="55">
        <v>3511.5</v>
      </c>
      <c r="G40" s="17"/>
      <c r="H40" s="63">
        <f>C40+E40</f>
        <v>10488.25</v>
      </c>
    </row>
    <row r="41" spans="1:9" ht="27" customHeight="1">
      <c r="A41" s="17" t="s">
        <v>17</v>
      </c>
      <c r="B41" s="17"/>
      <c r="C41" s="57">
        <f>SUM(C38:C39)</f>
        <v>460596.33</v>
      </c>
      <c r="D41" s="58">
        <f>SUM(D38:D39)</f>
        <v>544173.14</v>
      </c>
      <c r="E41" s="58">
        <f>SUM(E38:E40)</f>
        <v>264352.21000000002</v>
      </c>
      <c r="G41" s="53">
        <f>SUM(G38:G40)</f>
        <v>143832.97</v>
      </c>
      <c r="H41" s="63">
        <f>SUM(H38:H40)</f>
        <v>43919.179999999993</v>
      </c>
    </row>
    <row r="44" spans="1:9" ht="40.5" customHeight="1">
      <c r="A44" t="s">
        <v>63</v>
      </c>
      <c r="D44" t="s">
        <v>64</v>
      </c>
    </row>
    <row r="48" spans="1:9" ht="33.75" customHeight="1">
      <c r="A48" s="118"/>
      <c r="B48" s="118"/>
      <c r="C48" s="118"/>
      <c r="D48" s="118"/>
      <c r="E48" s="118"/>
      <c r="F48" s="118"/>
      <c r="G48" s="118"/>
      <c r="H48" s="118"/>
      <c r="I48" s="118"/>
    </row>
    <row r="52" spans="1:5">
      <c r="A52" s="93"/>
      <c r="B52" s="93"/>
      <c r="C52" s="93"/>
      <c r="E52" s="60"/>
    </row>
    <row r="53" spans="1:5">
      <c r="E53" s="60"/>
    </row>
    <row r="54" spans="1:5">
      <c r="E54" s="60"/>
    </row>
    <row r="55" spans="1:5">
      <c r="E55" s="60"/>
    </row>
    <row r="56" spans="1:5">
      <c r="E56" s="60"/>
    </row>
    <row r="57" spans="1:5" ht="31.5" customHeight="1">
      <c r="E57" s="60"/>
    </row>
    <row r="58" spans="1:5" ht="24" customHeight="1">
      <c r="E58" s="60"/>
    </row>
    <row r="59" spans="1:5">
      <c r="E59" s="60"/>
    </row>
    <row r="60" spans="1:5" ht="27" customHeight="1">
      <c r="E60" s="60"/>
    </row>
    <row r="61" spans="1:5" ht="31.5" customHeight="1">
      <c r="E61" s="60"/>
    </row>
    <row r="62" spans="1:5" ht="24.75" customHeight="1"/>
  </sheetData>
  <mergeCells count="31">
    <mergeCell ref="F11:H11"/>
    <mergeCell ref="A2:H2"/>
    <mergeCell ref="A3:K3"/>
    <mergeCell ref="D7:F7"/>
    <mergeCell ref="A9:H9"/>
    <mergeCell ref="F10:H10"/>
    <mergeCell ref="F12:H12"/>
    <mergeCell ref="F13:H13"/>
    <mergeCell ref="F14:H14"/>
    <mergeCell ref="A16:H17"/>
    <mergeCell ref="A18:B18"/>
    <mergeCell ref="E18:H18"/>
    <mergeCell ref="E28:H28"/>
    <mergeCell ref="E20:H20"/>
    <mergeCell ref="E21:H21"/>
    <mergeCell ref="A22:B22"/>
    <mergeCell ref="E22:H22"/>
    <mergeCell ref="A23:B23"/>
    <mergeCell ref="E23:H23"/>
    <mergeCell ref="A24:B24"/>
    <mergeCell ref="E24:H24"/>
    <mergeCell ref="E25:H25"/>
    <mergeCell ref="E26:H26"/>
    <mergeCell ref="E27:H27"/>
    <mergeCell ref="E32:H32"/>
    <mergeCell ref="A48:I48"/>
    <mergeCell ref="A52:C52"/>
    <mergeCell ref="E29:H29"/>
    <mergeCell ref="A30:B30"/>
    <mergeCell ref="E30:H30"/>
    <mergeCell ref="E31:H31"/>
  </mergeCells>
  <pageMargins left="0.15748031496062992" right="0.23622047244094491" top="0.15748031496062992" bottom="0.15748031496062992" header="0.19685039370078741" footer="0.15748031496062992"/>
  <pageSetup paperSize="9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3"/>
  <sheetViews>
    <sheetView topLeftCell="A13" zoomScaleNormal="70" workbookViewId="0">
      <selection activeCell="E11" sqref="E11:E15"/>
    </sheetView>
  </sheetViews>
  <sheetFormatPr defaultRowHeight="15"/>
  <cols>
    <col min="1" max="1" width="22.7109375" customWidth="1"/>
    <col min="2" max="2" width="9.140625" hidden="1" customWidth="1"/>
    <col min="3" max="3" width="11.42578125" customWidth="1"/>
    <col min="4" max="4" width="20.140625" customWidth="1"/>
    <col min="5" max="5" width="14.85546875" customWidth="1"/>
    <col min="6" max="6" width="2.42578125" hidden="1" customWidth="1"/>
    <col min="7" max="7" width="16.28515625" customWidth="1"/>
    <col min="8" max="8" width="14.5703125" customWidth="1"/>
    <col min="9" max="9" width="14.7109375" hidden="1" customWidth="1"/>
    <col min="10" max="10" width="15.42578125" hidden="1" customWidth="1"/>
    <col min="11" max="18" width="0" hidden="1" customWidth="1"/>
  </cols>
  <sheetData>
    <row r="1" spans="1:18" s="3" customFormat="1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8" ht="30.75" customHeight="1">
      <c r="A2" s="83" t="s">
        <v>85</v>
      </c>
      <c r="B2" s="83"/>
      <c r="C2" s="83"/>
      <c r="D2" s="83"/>
      <c r="E2" s="83"/>
      <c r="F2" s="84"/>
      <c r="G2" s="84"/>
      <c r="H2" s="84"/>
      <c r="I2" s="4"/>
      <c r="J2" s="4"/>
      <c r="K2" s="4"/>
    </row>
    <row r="3" spans="1:18" ht="17.25">
      <c r="A3" s="85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8" hidden="1"/>
    <row r="5" spans="1:18" hidden="1"/>
    <row r="6" spans="1:18" hidden="1"/>
    <row r="7" spans="1:18" ht="23.25">
      <c r="A7" s="5" t="s">
        <v>3</v>
      </c>
      <c r="B7" s="5" t="s">
        <v>4</v>
      </c>
      <c r="C7" s="6">
        <v>2720</v>
      </c>
      <c r="D7" s="87" t="s">
        <v>5</v>
      </c>
      <c r="E7" s="88"/>
      <c r="F7" s="89"/>
      <c r="G7" s="5" t="s">
        <v>4</v>
      </c>
      <c r="H7" s="6">
        <v>460</v>
      </c>
    </row>
    <row r="8" spans="1:18" ht="3" customHeight="1">
      <c r="H8" t="s">
        <v>6</v>
      </c>
    </row>
    <row r="9" spans="1:18" ht="12" customHeight="1">
      <c r="A9" s="90" t="s">
        <v>7</v>
      </c>
      <c r="B9" s="90"/>
      <c r="C9" s="90"/>
      <c r="D9" s="90"/>
      <c r="E9" s="90"/>
      <c r="F9" s="90"/>
      <c r="G9" s="90"/>
      <c r="H9" s="90"/>
    </row>
    <row r="10" spans="1:18" ht="56.25" customHeight="1">
      <c r="A10" s="7" t="s">
        <v>8</v>
      </c>
      <c r="B10" s="8"/>
      <c r="C10" s="5" t="s">
        <v>80</v>
      </c>
      <c r="D10" s="5" t="s">
        <v>86</v>
      </c>
      <c r="E10" s="5" t="s">
        <v>87</v>
      </c>
      <c r="F10" s="91" t="s">
        <v>88</v>
      </c>
      <c r="G10" s="88"/>
      <c r="H10" s="89"/>
      <c r="I10" s="66" t="s">
        <v>84</v>
      </c>
      <c r="J10" s="67" t="s">
        <v>69</v>
      </c>
    </row>
    <row r="11" spans="1:18">
      <c r="A11" s="11" t="s">
        <v>14</v>
      </c>
      <c r="B11" s="11"/>
      <c r="C11" s="14">
        <v>20723.240000000002</v>
      </c>
      <c r="D11" s="13">
        <v>136000</v>
      </c>
      <c r="E11" s="13">
        <v>132267.96</v>
      </c>
      <c r="F11" s="80">
        <v>24455.279999999999</v>
      </c>
      <c r="G11" s="81"/>
      <c r="H11" s="82"/>
      <c r="I11" s="14">
        <v>15008.9</v>
      </c>
      <c r="J11" s="63">
        <f>F11-I11</f>
        <v>9446.3799999999992</v>
      </c>
      <c r="K11">
        <v>3536</v>
      </c>
      <c r="L11">
        <v>3468.92</v>
      </c>
      <c r="N11">
        <v>13600</v>
      </c>
      <c r="O11">
        <v>13342</v>
      </c>
      <c r="Q11">
        <v>24774.52</v>
      </c>
      <c r="R11">
        <v>24279.88</v>
      </c>
    </row>
    <row r="12" spans="1:18">
      <c r="A12" s="11" t="s">
        <v>15</v>
      </c>
      <c r="B12" s="11"/>
      <c r="C12" s="14">
        <v>33554.07</v>
      </c>
      <c r="D12" s="13">
        <v>244800</v>
      </c>
      <c r="E12" s="11">
        <v>234774.56</v>
      </c>
      <c r="F12" s="80">
        <v>43579.51</v>
      </c>
      <c r="G12" s="81"/>
      <c r="H12" s="82"/>
      <c r="I12" s="14">
        <v>27832.55</v>
      </c>
      <c r="J12" s="63">
        <f t="shared" ref="J12:J15" si="0">F12-I12</f>
        <v>15746.960000000003</v>
      </c>
      <c r="K12">
        <v>3536</v>
      </c>
      <c r="L12">
        <v>3011.87</v>
      </c>
      <c r="N12">
        <v>13600</v>
      </c>
      <c r="O12">
        <v>11399.5</v>
      </c>
      <c r="Q12">
        <v>24774.52</v>
      </c>
      <c r="R12">
        <v>20609.439999999999</v>
      </c>
    </row>
    <row r="13" spans="1:18" ht="20.25" customHeight="1">
      <c r="A13" s="15" t="s">
        <v>16</v>
      </c>
      <c r="B13" s="11"/>
      <c r="C13" s="11">
        <v>4594.32</v>
      </c>
      <c r="D13" s="13">
        <v>35360</v>
      </c>
      <c r="E13" s="13">
        <v>34012.75</v>
      </c>
      <c r="F13" s="80">
        <v>5941.57</v>
      </c>
      <c r="G13" s="81"/>
      <c r="H13" s="82"/>
      <c r="I13" s="17">
        <v>3884.14</v>
      </c>
      <c r="J13" s="63">
        <f t="shared" si="0"/>
        <v>2057.4299999999998</v>
      </c>
      <c r="K13">
        <v>3536</v>
      </c>
      <c r="L13">
        <v>3255.94</v>
      </c>
      <c r="N13">
        <v>13600</v>
      </c>
      <c r="O13">
        <v>12877.12</v>
      </c>
      <c r="Q13">
        <v>24774.52</v>
      </c>
      <c r="R13">
        <v>22793.17</v>
      </c>
    </row>
    <row r="14" spans="1:18" ht="30" customHeight="1">
      <c r="A14" s="74" t="s">
        <v>89</v>
      </c>
      <c r="B14" s="11"/>
      <c r="C14" s="11"/>
      <c r="D14" s="13">
        <v>10623</v>
      </c>
      <c r="E14" s="13">
        <v>10623</v>
      </c>
      <c r="F14" s="70"/>
      <c r="G14" s="81"/>
      <c r="H14" s="119"/>
      <c r="I14" s="17"/>
      <c r="J14" s="63"/>
    </row>
    <row r="15" spans="1:18" ht="17.25" customHeight="1">
      <c r="A15" s="11" t="s">
        <v>17</v>
      </c>
      <c r="B15" s="11"/>
      <c r="C15" s="11">
        <f>SUM(C11:C13)</f>
        <v>58871.63</v>
      </c>
      <c r="D15" s="13">
        <f>SUM(D11:D14)</f>
        <v>426783</v>
      </c>
      <c r="E15" s="13">
        <f>SUM(E11:E13)</f>
        <v>401055.27</v>
      </c>
      <c r="F15" s="80">
        <f>F11+F12+F13</f>
        <v>73976.360000000015</v>
      </c>
      <c r="G15" s="81"/>
      <c r="H15" s="82"/>
      <c r="I15" s="17">
        <f>SUM(I11:I13)</f>
        <v>46725.59</v>
      </c>
      <c r="J15" s="63">
        <f t="shared" si="0"/>
        <v>27250.770000000019</v>
      </c>
      <c r="K15">
        <v>3536</v>
      </c>
      <c r="L15">
        <v>3604.77</v>
      </c>
      <c r="N15">
        <v>13600</v>
      </c>
      <c r="O15">
        <v>13982.8</v>
      </c>
      <c r="Q15">
        <v>24774.52</v>
      </c>
      <c r="R15">
        <v>25270.74</v>
      </c>
    </row>
    <row r="16" spans="1:18" ht="18" customHeight="1">
      <c r="K16">
        <v>3536</v>
      </c>
      <c r="L16">
        <v>3243.5</v>
      </c>
      <c r="N16">
        <v>13600</v>
      </c>
      <c r="O16">
        <v>9227.2199999999993</v>
      </c>
      <c r="Q16">
        <v>24774.52</v>
      </c>
      <c r="R16">
        <v>25230.94</v>
      </c>
    </row>
    <row r="17" spans="1:18" ht="25.5" customHeight="1">
      <c r="A17" s="92" t="s">
        <v>18</v>
      </c>
      <c r="B17" s="93"/>
      <c r="C17" s="93"/>
      <c r="D17" s="93"/>
      <c r="E17" s="93"/>
      <c r="F17" s="93"/>
      <c r="G17" s="93"/>
      <c r="H17" s="93"/>
      <c r="K17">
        <v>3536</v>
      </c>
      <c r="L17">
        <v>3140.8</v>
      </c>
      <c r="N17">
        <v>13600</v>
      </c>
      <c r="O17">
        <v>17472.919999999998</v>
      </c>
      <c r="Q17">
        <v>24774.52</v>
      </c>
      <c r="R17">
        <v>21693.56</v>
      </c>
    </row>
    <row r="18" spans="1:18" ht="6.75" hidden="1" customHeight="1">
      <c r="A18" s="94"/>
      <c r="B18" s="95"/>
      <c r="C18" s="95"/>
      <c r="D18" s="95"/>
      <c r="E18" s="95"/>
      <c r="F18" s="95"/>
      <c r="G18" s="95"/>
      <c r="H18" s="95"/>
    </row>
    <row r="19" spans="1:18" ht="31.5">
      <c r="A19" s="96" t="s">
        <v>19</v>
      </c>
      <c r="B19" s="97"/>
      <c r="C19" s="18" t="s">
        <v>20</v>
      </c>
      <c r="D19" s="19" t="s">
        <v>21</v>
      </c>
      <c r="E19" s="98" t="s">
        <v>22</v>
      </c>
      <c r="F19" s="99"/>
      <c r="G19" s="99"/>
      <c r="H19" s="100"/>
      <c r="K19">
        <f>SUM(K11:K18)</f>
        <v>21216</v>
      </c>
      <c r="L19">
        <f>SUM(L11:L18)</f>
        <v>19725.8</v>
      </c>
      <c r="N19">
        <f>SUM(N11:N18)</f>
        <v>81600</v>
      </c>
      <c r="O19">
        <f>SUM(O11:O18)</f>
        <v>78301.56</v>
      </c>
      <c r="Q19">
        <f>SUM(Q11:Q18)</f>
        <v>148647.12</v>
      </c>
      <c r="R19">
        <f>SUM(R11:R18)</f>
        <v>139877.73000000001</v>
      </c>
    </row>
    <row r="20" spans="1:18" ht="15.75">
      <c r="A20" s="20" t="s">
        <v>15</v>
      </c>
      <c r="B20" s="21"/>
      <c r="C20" s="22"/>
      <c r="D20" s="23"/>
      <c r="E20" s="24"/>
      <c r="F20" s="25"/>
      <c r="G20" s="25"/>
      <c r="H20" s="26"/>
    </row>
    <row r="21" spans="1:18" ht="37.5" customHeight="1">
      <c r="A21" s="27" t="s">
        <v>23</v>
      </c>
      <c r="B21" s="21"/>
      <c r="C21" s="28">
        <v>18057</v>
      </c>
      <c r="D21" s="29" t="s">
        <v>24</v>
      </c>
      <c r="E21" s="101" t="s">
        <v>70</v>
      </c>
      <c r="F21" s="102"/>
      <c r="G21" s="102"/>
      <c r="H21" s="103"/>
    </row>
    <row r="22" spans="1:18" ht="34.5" customHeight="1">
      <c r="A22" s="27" t="s">
        <v>26</v>
      </c>
      <c r="B22" s="21"/>
      <c r="C22" s="28">
        <v>4113</v>
      </c>
      <c r="D22" s="29" t="s">
        <v>24</v>
      </c>
      <c r="E22" s="101"/>
      <c r="F22" s="102"/>
      <c r="G22" s="102"/>
      <c r="H22" s="103"/>
    </row>
    <row r="23" spans="1:18" ht="28.5" customHeight="1">
      <c r="A23" s="104" t="s">
        <v>28</v>
      </c>
      <c r="B23" s="105"/>
      <c r="C23" s="28">
        <v>6277.8</v>
      </c>
      <c r="D23" s="29" t="s">
        <v>29</v>
      </c>
      <c r="E23" s="101" t="s">
        <v>30</v>
      </c>
      <c r="F23" s="102"/>
      <c r="G23" s="102"/>
      <c r="H23" s="103"/>
    </row>
    <row r="24" spans="1:18" ht="27.75" customHeight="1">
      <c r="A24" s="106" t="s">
        <v>31</v>
      </c>
      <c r="B24" s="107"/>
      <c r="C24" s="28">
        <v>3208</v>
      </c>
      <c r="D24" s="64" t="s">
        <v>71</v>
      </c>
      <c r="E24" s="101" t="s">
        <v>72</v>
      </c>
      <c r="F24" s="102"/>
      <c r="G24" s="102"/>
      <c r="H24" s="103"/>
    </row>
    <row r="25" spans="1:18" ht="28.5" customHeight="1">
      <c r="A25" s="104" t="s">
        <v>34</v>
      </c>
      <c r="B25" s="108"/>
      <c r="C25" s="28">
        <v>43520</v>
      </c>
      <c r="D25" s="29" t="s">
        <v>24</v>
      </c>
      <c r="E25" s="101" t="s">
        <v>35</v>
      </c>
      <c r="F25" s="102"/>
      <c r="G25" s="102"/>
      <c r="H25" s="103"/>
    </row>
    <row r="26" spans="1:18" ht="37.5" customHeight="1">
      <c r="A26" s="68" t="s">
        <v>36</v>
      </c>
      <c r="B26" s="69"/>
      <c r="C26" s="28">
        <v>101343.3</v>
      </c>
      <c r="D26" s="29" t="s">
        <v>24</v>
      </c>
      <c r="E26" s="101" t="s">
        <v>37</v>
      </c>
      <c r="F26" s="102"/>
      <c r="G26" s="102"/>
      <c r="H26" s="103"/>
    </row>
    <row r="27" spans="1:18" ht="28.5" customHeight="1">
      <c r="A27" s="68" t="s">
        <v>38</v>
      </c>
      <c r="B27" s="69"/>
      <c r="C27" s="28">
        <v>4628</v>
      </c>
      <c r="D27" s="30" t="s">
        <v>39</v>
      </c>
      <c r="E27" s="101" t="s">
        <v>40</v>
      </c>
      <c r="F27" s="102"/>
      <c r="G27" s="102"/>
      <c r="H27" s="103"/>
    </row>
    <row r="28" spans="1:18" ht="21" customHeight="1">
      <c r="A28" s="68" t="s">
        <v>41</v>
      </c>
      <c r="B28" s="69"/>
      <c r="C28" s="28">
        <v>25785.599999999999</v>
      </c>
      <c r="D28" s="29" t="s">
        <v>24</v>
      </c>
      <c r="E28" s="101" t="s">
        <v>35</v>
      </c>
      <c r="F28" s="102"/>
      <c r="G28" s="102"/>
      <c r="H28" s="103"/>
    </row>
    <row r="29" spans="1:18" ht="25.5" customHeight="1">
      <c r="A29" s="68" t="s">
        <v>73</v>
      </c>
      <c r="B29" s="69"/>
      <c r="C29" s="33">
        <v>2398</v>
      </c>
      <c r="D29" s="29" t="s">
        <v>24</v>
      </c>
      <c r="E29" s="101" t="s">
        <v>74</v>
      </c>
      <c r="F29" s="102"/>
      <c r="G29" s="102"/>
      <c r="H29" s="103"/>
    </row>
    <row r="30" spans="1:18" ht="18.75" customHeight="1">
      <c r="A30" s="34" t="s">
        <v>17</v>
      </c>
      <c r="B30" s="35"/>
      <c r="C30" s="36">
        <f>SUM(C21:C29)</f>
        <v>209330.7</v>
      </c>
      <c r="D30" s="37"/>
      <c r="E30" s="109"/>
      <c r="F30" s="110"/>
      <c r="G30" s="110"/>
      <c r="H30" s="111"/>
    </row>
    <row r="31" spans="1:18" ht="26.25" customHeight="1">
      <c r="A31" s="112" t="s">
        <v>14</v>
      </c>
      <c r="B31" s="113"/>
      <c r="C31" s="38"/>
      <c r="D31" s="39"/>
      <c r="E31" s="114"/>
      <c r="F31" s="115"/>
      <c r="G31" s="115"/>
      <c r="H31" s="116"/>
    </row>
    <row r="32" spans="1:18" ht="45" customHeight="1">
      <c r="A32" s="27" t="s">
        <v>44</v>
      </c>
      <c r="B32" s="40"/>
      <c r="C32" s="38">
        <v>9036.7999999999993</v>
      </c>
      <c r="D32" s="41" t="s">
        <v>45</v>
      </c>
      <c r="E32" s="117" t="s">
        <v>82</v>
      </c>
      <c r="F32" s="102"/>
      <c r="G32" s="102"/>
      <c r="H32" s="103"/>
    </row>
    <row r="33" spans="1:8" ht="38.25" customHeight="1">
      <c r="A33" s="27" t="s">
        <v>51</v>
      </c>
      <c r="B33" s="43"/>
      <c r="C33" s="42">
        <v>1920</v>
      </c>
      <c r="D33" s="29" t="s">
        <v>52</v>
      </c>
      <c r="E33" s="101" t="s">
        <v>53</v>
      </c>
      <c r="F33" s="102"/>
      <c r="G33" s="102"/>
      <c r="H33" s="103"/>
    </row>
    <row r="34" spans="1:8">
      <c r="A34" s="48" t="s">
        <v>17</v>
      </c>
      <c r="B34" s="43"/>
      <c r="C34" s="49">
        <f>SUM(C32:C33)</f>
        <v>10956.8</v>
      </c>
      <c r="D34" s="43"/>
      <c r="E34" s="50"/>
      <c r="F34" s="43"/>
      <c r="G34" s="43"/>
      <c r="H34" s="51"/>
    </row>
    <row r="35" spans="1:8">
      <c r="A35" s="52"/>
      <c r="B35" s="43"/>
    </row>
    <row r="36" spans="1:8" ht="15" customHeight="1">
      <c r="A36" t="s">
        <v>56</v>
      </c>
      <c r="C36" t="s">
        <v>57</v>
      </c>
    </row>
    <row r="37" spans="1:8">
      <c r="A37" t="s">
        <v>58</v>
      </c>
    </row>
    <row r="38" spans="1:8" ht="63.75" customHeight="1">
      <c r="A38" s="53"/>
      <c r="B38" s="53"/>
      <c r="C38" s="54" t="s">
        <v>76</v>
      </c>
      <c r="D38" s="54" t="s">
        <v>60</v>
      </c>
      <c r="E38" s="54" t="s">
        <v>79</v>
      </c>
      <c r="G38" s="65" t="s">
        <v>77</v>
      </c>
      <c r="H38" s="65" t="s">
        <v>78</v>
      </c>
    </row>
    <row r="39" spans="1:8" ht="27" customHeight="1">
      <c r="A39" s="54" t="s">
        <v>62</v>
      </c>
      <c r="B39" s="53"/>
      <c r="C39" s="55">
        <v>173848.76</v>
      </c>
      <c r="D39" s="56">
        <v>239050.36</v>
      </c>
      <c r="E39" s="55">
        <v>93130.46</v>
      </c>
      <c r="G39" s="53">
        <v>10956.8</v>
      </c>
      <c r="H39" s="55">
        <f>C39-D39+E39-G39</f>
        <v>16972.06000000003</v>
      </c>
    </row>
    <row r="40" spans="1:8" ht="28.5" customHeight="1">
      <c r="A40" s="54" t="s">
        <v>15</v>
      </c>
      <c r="B40" s="53"/>
      <c r="C40" s="55">
        <v>286747.57</v>
      </c>
      <c r="D40" s="55">
        <v>305122.78000000003</v>
      </c>
      <c r="E40" s="55">
        <v>167710.25</v>
      </c>
      <c r="G40" s="53">
        <v>132876.17000000001</v>
      </c>
      <c r="H40" s="63">
        <f>C40-D40+E40-G40</f>
        <v>16458.869999999966</v>
      </c>
    </row>
    <row r="41" spans="1:8" ht="49.5" customHeight="1">
      <c r="A41" s="54" t="s">
        <v>66</v>
      </c>
      <c r="B41" s="53"/>
      <c r="C41" s="55">
        <v>6976.75</v>
      </c>
      <c r="D41" s="55"/>
      <c r="E41" s="55">
        <v>3511.5</v>
      </c>
      <c r="G41" s="17"/>
      <c r="H41" s="63">
        <f>C41+E41</f>
        <v>10488.25</v>
      </c>
    </row>
    <row r="42" spans="1:8" ht="27" customHeight="1">
      <c r="A42" s="17" t="s">
        <v>17</v>
      </c>
      <c r="B42" s="17"/>
      <c r="C42" s="57">
        <f>SUM(C39:C40)</f>
        <v>460596.33</v>
      </c>
      <c r="D42" s="58">
        <f>SUM(D39:D40)</f>
        <v>544173.14</v>
      </c>
      <c r="E42" s="58">
        <f>SUM(E39:E41)</f>
        <v>264352.21000000002</v>
      </c>
      <c r="G42" s="53">
        <f>SUM(G39:G41)</f>
        <v>143832.97</v>
      </c>
      <c r="H42" s="63">
        <f>SUM(H39:H41)</f>
        <v>43919.179999999993</v>
      </c>
    </row>
    <row r="45" spans="1:8" ht="40.5" customHeight="1">
      <c r="A45" t="s">
        <v>63</v>
      </c>
      <c r="D45" t="s">
        <v>64</v>
      </c>
    </row>
    <row r="49" spans="1:9" ht="33.75" customHeight="1">
      <c r="A49" s="118"/>
      <c r="B49" s="118"/>
      <c r="C49" s="118"/>
      <c r="D49" s="118"/>
      <c r="E49" s="118"/>
      <c r="F49" s="118"/>
      <c r="G49" s="118"/>
      <c r="H49" s="118"/>
      <c r="I49" s="118"/>
    </row>
    <row r="53" spans="1:9">
      <c r="A53" s="93"/>
      <c r="B53" s="93"/>
      <c r="C53" s="93"/>
      <c r="E53" s="60"/>
    </row>
    <row r="54" spans="1:9">
      <c r="E54" s="60"/>
    </row>
    <row r="55" spans="1:9">
      <c r="E55" s="60"/>
    </row>
    <row r="56" spans="1:9">
      <c r="E56" s="60"/>
    </row>
    <row r="57" spans="1:9">
      <c r="E57" s="60"/>
    </row>
    <row r="58" spans="1:9" ht="31.5" customHeight="1">
      <c r="E58" s="60"/>
    </row>
    <row r="59" spans="1:9" ht="24" customHeight="1">
      <c r="E59" s="60"/>
    </row>
    <row r="60" spans="1:9">
      <c r="E60" s="60"/>
    </row>
    <row r="61" spans="1:9" ht="27" customHeight="1">
      <c r="E61" s="60"/>
    </row>
    <row r="62" spans="1:9" ht="31.5" customHeight="1">
      <c r="E62" s="60"/>
    </row>
    <row r="63" spans="1:9" ht="24.75" customHeight="1"/>
  </sheetData>
  <mergeCells count="32">
    <mergeCell ref="F11:H11"/>
    <mergeCell ref="G14:H14"/>
    <mergeCell ref="A2:H2"/>
    <mergeCell ref="A3:K3"/>
    <mergeCell ref="D7:F7"/>
    <mergeCell ref="A9:H9"/>
    <mergeCell ref="F10:H10"/>
    <mergeCell ref="F12:H12"/>
    <mergeCell ref="F13:H13"/>
    <mergeCell ref="F15:H15"/>
    <mergeCell ref="A17:H18"/>
    <mergeCell ref="A19:B19"/>
    <mergeCell ref="E19:H19"/>
    <mergeCell ref="E29:H29"/>
    <mergeCell ref="E21:H21"/>
    <mergeCell ref="E22:H22"/>
    <mergeCell ref="A23:B23"/>
    <mergeCell ref="E23:H23"/>
    <mergeCell ref="A24:B24"/>
    <mergeCell ref="E24:H24"/>
    <mergeCell ref="A25:B25"/>
    <mergeCell ref="E25:H25"/>
    <mergeCell ref="E26:H26"/>
    <mergeCell ref="E27:H27"/>
    <mergeCell ref="E28:H28"/>
    <mergeCell ref="A53:C53"/>
    <mergeCell ref="E30:H30"/>
    <mergeCell ref="A31:B31"/>
    <mergeCell ref="E31:H31"/>
    <mergeCell ref="E32:H32"/>
    <mergeCell ref="E33:H33"/>
    <mergeCell ref="A49:I49"/>
  </mergeCells>
  <pageMargins left="0.15748031496062992" right="0.23622047244094491" top="0.15748031496062992" bottom="0.15748031496062992" header="0.19685039370078741" footer="0.15748031496062992"/>
  <pageSetup paperSize="9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65"/>
  <sheetViews>
    <sheetView tabSelected="1" topLeftCell="A34" zoomScaleNormal="70" workbookViewId="0">
      <selection activeCell="A40" sqref="A40:W44"/>
    </sheetView>
  </sheetViews>
  <sheetFormatPr defaultRowHeight="15"/>
  <cols>
    <col min="1" max="1" width="22.7109375" customWidth="1"/>
    <col min="2" max="2" width="9.140625" hidden="1" customWidth="1"/>
    <col min="3" max="3" width="11.42578125" customWidth="1"/>
    <col min="4" max="4" width="20.140625" customWidth="1"/>
    <col min="5" max="5" width="14.85546875" customWidth="1"/>
    <col min="6" max="6" width="2.42578125" hidden="1" customWidth="1"/>
    <col min="7" max="7" width="16.28515625" customWidth="1"/>
    <col min="8" max="8" width="14.5703125" customWidth="1"/>
    <col min="9" max="9" width="14.7109375" hidden="1" customWidth="1"/>
    <col min="10" max="10" width="15.42578125" hidden="1" customWidth="1"/>
    <col min="11" max="18" width="0" hidden="1" customWidth="1"/>
    <col min="19" max="19" width="9.85546875" customWidth="1"/>
    <col min="20" max="20" width="12.5703125" customWidth="1"/>
    <col min="21" max="21" width="16.7109375" customWidth="1"/>
    <col min="22" max="22" width="17" customWidth="1"/>
    <col min="23" max="23" width="16.28515625" customWidth="1"/>
  </cols>
  <sheetData>
    <row r="1" spans="1:18" s="3" customFormat="1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8" ht="30.75" customHeight="1">
      <c r="A2" s="83" t="s">
        <v>98</v>
      </c>
      <c r="B2" s="83"/>
      <c r="C2" s="83"/>
      <c r="D2" s="83"/>
      <c r="E2" s="83"/>
      <c r="F2" s="84"/>
      <c r="G2" s="84"/>
      <c r="H2" s="84"/>
      <c r="I2" s="4"/>
      <c r="J2" s="4"/>
      <c r="K2" s="4"/>
    </row>
    <row r="3" spans="1:18" ht="17.25">
      <c r="A3" s="85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8" hidden="1"/>
    <row r="5" spans="1:18" hidden="1"/>
    <row r="6" spans="1:18" hidden="1"/>
    <row r="7" spans="1:18" ht="23.25">
      <c r="A7" s="5" t="s">
        <v>3</v>
      </c>
      <c r="B7" s="5" t="s">
        <v>4</v>
      </c>
      <c r="C7" s="6">
        <v>2720</v>
      </c>
      <c r="D7" s="87" t="s">
        <v>5</v>
      </c>
      <c r="E7" s="88"/>
      <c r="F7" s="89"/>
      <c r="G7" s="5" t="s">
        <v>4</v>
      </c>
      <c r="H7" s="6">
        <v>460</v>
      </c>
    </row>
    <row r="8" spans="1:18" ht="3" customHeight="1">
      <c r="H8" t="s">
        <v>6</v>
      </c>
    </row>
    <row r="9" spans="1:18" ht="12" customHeight="1">
      <c r="A9" s="90" t="s">
        <v>7</v>
      </c>
      <c r="B9" s="90"/>
      <c r="C9" s="90"/>
      <c r="D9" s="90"/>
      <c r="E9" s="90"/>
      <c r="F9" s="90"/>
      <c r="G9" s="90"/>
      <c r="H9" s="90"/>
    </row>
    <row r="10" spans="1:18" ht="56.25" customHeight="1">
      <c r="A10" s="7" t="s">
        <v>8</v>
      </c>
      <c r="B10" s="8"/>
      <c r="C10" s="5" t="s">
        <v>80</v>
      </c>
      <c r="D10" s="5" t="s">
        <v>86</v>
      </c>
      <c r="E10" s="5" t="s">
        <v>87</v>
      </c>
      <c r="F10" s="91" t="s">
        <v>88</v>
      </c>
      <c r="G10" s="88"/>
      <c r="H10" s="89"/>
      <c r="I10" s="66" t="s">
        <v>84</v>
      </c>
      <c r="J10" s="67" t="s">
        <v>69</v>
      </c>
    </row>
    <row r="11" spans="1:18">
      <c r="A11" s="11" t="s">
        <v>14</v>
      </c>
      <c r="B11" s="11"/>
      <c r="C11" s="14">
        <v>24014.28</v>
      </c>
      <c r="D11" s="13">
        <v>95200</v>
      </c>
      <c r="E11" s="13">
        <v>91611.3</v>
      </c>
      <c r="F11" s="80">
        <f>C11+D11-E11</f>
        <v>27602.979999999996</v>
      </c>
      <c r="G11" s="81"/>
      <c r="H11" s="82"/>
      <c r="I11" s="14">
        <v>15008.9</v>
      </c>
      <c r="J11" s="63">
        <f>F11-I11</f>
        <v>12594.079999999996</v>
      </c>
      <c r="K11">
        <v>3536</v>
      </c>
      <c r="L11">
        <v>3468.92</v>
      </c>
      <c r="N11">
        <v>13600</v>
      </c>
      <c r="O11">
        <v>13342</v>
      </c>
      <c r="Q11">
        <v>24774.52</v>
      </c>
      <c r="R11">
        <v>24279.88</v>
      </c>
    </row>
    <row r="12" spans="1:18">
      <c r="A12" s="11" t="s">
        <v>15</v>
      </c>
      <c r="B12" s="11"/>
      <c r="C12" s="14">
        <v>42001.11</v>
      </c>
      <c r="D12" s="13">
        <v>171360</v>
      </c>
      <c r="E12" s="11">
        <v>165432.79999999999</v>
      </c>
      <c r="F12" s="80">
        <f>C12+D12-E12</f>
        <v>47928.31</v>
      </c>
      <c r="G12" s="81"/>
      <c r="H12" s="82"/>
      <c r="I12" s="14">
        <v>27832.55</v>
      </c>
      <c r="J12" s="63">
        <f t="shared" ref="J12:J15" si="0">F12-I12</f>
        <v>20095.759999999998</v>
      </c>
      <c r="K12">
        <v>3536</v>
      </c>
      <c r="L12">
        <v>3011.87</v>
      </c>
      <c r="N12">
        <v>13600</v>
      </c>
      <c r="O12">
        <v>11399.5</v>
      </c>
      <c r="Q12">
        <v>24774.52</v>
      </c>
      <c r="R12">
        <v>20609.439999999999</v>
      </c>
    </row>
    <row r="13" spans="1:18" ht="20.25" customHeight="1">
      <c r="A13" s="15" t="s">
        <v>16</v>
      </c>
      <c r="B13" s="11"/>
      <c r="C13" s="11">
        <v>6023.97</v>
      </c>
      <c r="D13" s="13">
        <v>29375.82</v>
      </c>
      <c r="E13" s="13">
        <v>25695.919999999998</v>
      </c>
      <c r="F13" s="80">
        <v>9703.8700000000008</v>
      </c>
      <c r="G13" s="81"/>
      <c r="H13" s="82"/>
      <c r="I13" s="17">
        <v>3884.14</v>
      </c>
      <c r="J13" s="63">
        <f t="shared" si="0"/>
        <v>5819.7300000000014</v>
      </c>
      <c r="K13">
        <v>3536</v>
      </c>
      <c r="L13">
        <v>3255.94</v>
      </c>
      <c r="N13">
        <v>13600</v>
      </c>
      <c r="O13">
        <v>12877.12</v>
      </c>
      <c r="Q13">
        <v>24774.52</v>
      </c>
      <c r="R13">
        <v>22793.17</v>
      </c>
    </row>
    <row r="14" spans="1:18" ht="30" customHeight="1">
      <c r="A14" s="74" t="s">
        <v>101</v>
      </c>
      <c r="B14" s="11"/>
      <c r="C14" s="11"/>
      <c r="D14" s="13">
        <v>2400</v>
      </c>
      <c r="E14" s="13">
        <v>2400</v>
      </c>
      <c r="F14" s="71"/>
      <c r="G14" s="81"/>
      <c r="H14" s="119"/>
      <c r="I14" s="17"/>
      <c r="J14" s="63"/>
    </row>
    <row r="15" spans="1:18" ht="17.25" customHeight="1">
      <c r="A15" s="11" t="s">
        <v>17</v>
      </c>
      <c r="B15" s="11"/>
      <c r="C15" s="11">
        <f>SUM(C11:C13)</f>
        <v>72039.360000000001</v>
      </c>
      <c r="D15" s="13">
        <f>SUM(D11:D13)</f>
        <v>295935.82</v>
      </c>
      <c r="E15" s="13">
        <f>SUM(E11:E13)</f>
        <v>282740.01999999996</v>
      </c>
      <c r="F15" s="80">
        <f>F11+F12+F13</f>
        <v>85235.159999999989</v>
      </c>
      <c r="G15" s="81"/>
      <c r="H15" s="82"/>
      <c r="I15" s="17">
        <f>SUM(I11:I13)</f>
        <v>46725.59</v>
      </c>
      <c r="J15" s="63">
        <f t="shared" si="0"/>
        <v>38509.569999999992</v>
      </c>
      <c r="K15">
        <v>3536</v>
      </c>
      <c r="L15">
        <v>3604.77</v>
      </c>
      <c r="N15">
        <v>13600</v>
      </c>
      <c r="O15">
        <v>13982.8</v>
      </c>
      <c r="Q15">
        <v>24774.52</v>
      </c>
      <c r="R15">
        <v>25270.74</v>
      </c>
    </row>
    <row r="16" spans="1:18" ht="18" customHeight="1">
      <c r="K16">
        <v>3536</v>
      </c>
      <c r="L16">
        <v>3243.5</v>
      </c>
      <c r="N16">
        <v>13600</v>
      </c>
      <c r="O16">
        <v>9227.2199999999993</v>
      </c>
      <c r="Q16">
        <v>24774.52</v>
      </c>
      <c r="R16">
        <v>25230.94</v>
      </c>
    </row>
    <row r="17" spans="1:18" ht="25.5" customHeight="1">
      <c r="A17" s="92" t="s">
        <v>18</v>
      </c>
      <c r="B17" s="93"/>
      <c r="C17" s="93"/>
      <c r="D17" s="93"/>
      <c r="E17" s="93"/>
      <c r="F17" s="93"/>
      <c r="G17" s="93"/>
      <c r="H17" s="93"/>
      <c r="K17">
        <v>3536</v>
      </c>
      <c r="L17">
        <v>3140.8</v>
      </c>
      <c r="N17">
        <v>13600</v>
      </c>
      <c r="O17">
        <v>17472.919999999998</v>
      </c>
      <c r="Q17">
        <v>24774.52</v>
      </c>
      <c r="R17">
        <v>21693.56</v>
      </c>
    </row>
    <row r="18" spans="1:18" ht="6.75" hidden="1" customHeight="1">
      <c r="A18" s="94"/>
      <c r="B18" s="95"/>
      <c r="C18" s="95"/>
      <c r="D18" s="95"/>
      <c r="E18" s="95"/>
      <c r="F18" s="95"/>
      <c r="G18" s="95"/>
      <c r="H18" s="95"/>
    </row>
    <row r="19" spans="1:18" ht="31.5">
      <c r="A19" s="96" t="s">
        <v>19</v>
      </c>
      <c r="B19" s="97"/>
      <c r="C19" s="18" t="s">
        <v>20</v>
      </c>
      <c r="D19" s="19" t="s">
        <v>21</v>
      </c>
      <c r="E19" s="98" t="s">
        <v>22</v>
      </c>
      <c r="F19" s="99"/>
      <c r="G19" s="99"/>
      <c r="H19" s="100"/>
      <c r="K19">
        <f>SUM(K11:K18)</f>
        <v>21216</v>
      </c>
      <c r="L19">
        <f>SUM(L11:L18)</f>
        <v>19725.8</v>
      </c>
      <c r="N19">
        <f>SUM(N11:N18)</f>
        <v>81600</v>
      </c>
      <c r="O19">
        <f>SUM(O11:O18)</f>
        <v>78301.56</v>
      </c>
      <c r="Q19">
        <f>SUM(Q11:Q18)</f>
        <v>148647.12</v>
      </c>
      <c r="R19">
        <f>SUM(R11:R18)</f>
        <v>139877.73000000001</v>
      </c>
    </row>
    <row r="20" spans="1:18" ht="15.75">
      <c r="A20" s="20" t="s">
        <v>15</v>
      </c>
      <c r="B20" s="21"/>
      <c r="C20" s="22"/>
      <c r="D20" s="23"/>
      <c r="E20" s="24"/>
      <c r="F20" s="25"/>
      <c r="G20" s="25"/>
      <c r="H20" s="26"/>
    </row>
    <row r="21" spans="1:18" ht="37.5" customHeight="1">
      <c r="A21" s="27" t="s">
        <v>23</v>
      </c>
      <c r="B21" s="21"/>
      <c r="C21" s="28">
        <v>15424</v>
      </c>
      <c r="D21" s="29" t="s">
        <v>24</v>
      </c>
      <c r="E21" s="101" t="s">
        <v>97</v>
      </c>
      <c r="F21" s="102"/>
      <c r="G21" s="102"/>
      <c r="H21" s="103"/>
    </row>
    <row r="22" spans="1:18" ht="34.5" customHeight="1">
      <c r="A22" s="27" t="s">
        <v>26</v>
      </c>
      <c r="B22" s="21"/>
      <c r="C22" s="28">
        <v>12655</v>
      </c>
      <c r="D22" s="29" t="s">
        <v>24</v>
      </c>
      <c r="E22" s="101"/>
      <c r="F22" s="102"/>
      <c r="G22" s="102"/>
      <c r="H22" s="103"/>
    </row>
    <row r="23" spans="1:18" ht="28.5" customHeight="1">
      <c r="A23" s="104" t="s">
        <v>28</v>
      </c>
      <c r="B23" s="105"/>
      <c r="C23" s="28">
        <v>6351.29</v>
      </c>
      <c r="D23" s="30" t="s">
        <v>90</v>
      </c>
      <c r="E23" s="101" t="s">
        <v>91</v>
      </c>
      <c r="F23" s="102"/>
      <c r="G23" s="102"/>
      <c r="H23" s="103"/>
    </row>
    <row r="24" spans="1:18" ht="27.75" customHeight="1">
      <c r="A24" s="106" t="s">
        <v>31</v>
      </c>
      <c r="B24" s="107"/>
      <c r="C24" s="28">
        <v>1324.8</v>
      </c>
      <c r="D24" s="64" t="s">
        <v>71</v>
      </c>
      <c r="E24" s="101" t="s">
        <v>72</v>
      </c>
      <c r="F24" s="102"/>
      <c r="G24" s="102"/>
      <c r="H24" s="103"/>
    </row>
    <row r="25" spans="1:18" ht="28.5" customHeight="1">
      <c r="A25" s="104" t="s">
        <v>34</v>
      </c>
      <c r="B25" s="108"/>
      <c r="C25" s="28">
        <v>26112</v>
      </c>
      <c r="D25" s="29" t="s">
        <v>24</v>
      </c>
      <c r="E25" s="101" t="s">
        <v>35</v>
      </c>
      <c r="F25" s="102"/>
      <c r="G25" s="102"/>
      <c r="H25" s="103"/>
    </row>
    <row r="26" spans="1:18" ht="37.5" customHeight="1">
      <c r="A26" s="72" t="s">
        <v>36</v>
      </c>
      <c r="B26" s="73"/>
      <c r="C26" s="28">
        <v>63806.7</v>
      </c>
      <c r="D26" s="29" t="s">
        <v>24</v>
      </c>
      <c r="E26" s="101" t="s">
        <v>37</v>
      </c>
      <c r="F26" s="102"/>
      <c r="G26" s="102"/>
      <c r="H26" s="103"/>
    </row>
    <row r="27" spans="1:18" ht="28.5" customHeight="1">
      <c r="A27" s="72" t="s">
        <v>38</v>
      </c>
      <c r="B27" s="73"/>
      <c r="C27" s="28">
        <v>3284</v>
      </c>
      <c r="D27" s="30" t="s">
        <v>39</v>
      </c>
      <c r="E27" s="101" t="s">
        <v>40</v>
      </c>
      <c r="F27" s="102"/>
      <c r="G27" s="102"/>
      <c r="H27" s="103"/>
    </row>
    <row r="28" spans="1:18" ht="21" customHeight="1">
      <c r="A28" s="72" t="s">
        <v>41</v>
      </c>
      <c r="B28" s="73"/>
      <c r="C28" s="28">
        <v>25785.599999999999</v>
      </c>
      <c r="D28" s="29" t="s">
        <v>24</v>
      </c>
      <c r="E28" s="101" t="s">
        <v>35</v>
      </c>
      <c r="F28" s="102"/>
      <c r="G28" s="102"/>
      <c r="H28" s="103"/>
    </row>
    <row r="29" spans="1:18" ht="25.5" customHeight="1">
      <c r="A29" s="72" t="s">
        <v>73</v>
      </c>
      <c r="B29" s="73"/>
      <c r="C29" s="33">
        <v>5605.6</v>
      </c>
      <c r="D29" s="29" t="s">
        <v>24</v>
      </c>
      <c r="E29" s="101" t="s">
        <v>74</v>
      </c>
      <c r="F29" s="102"/>
      <c r="G29" s="102"/>
      <c r="H29" s="103"/>
    </row>
    <row r="30" spans="1:18" ht="33.75" customHeight="1">
      <c r="A30" s="78" t="s">
        <v>99</v>
      </c>
      <c r="B30" s="79"/>
      <c r="C30" s="33">
        <v>7099.15</v>
      </c>
      <c r="D30" s="30" t="s">
        <v>100</v>
      </c>
      <c r="E30" s="75"/>
      <c r="F30" s="76"/>
      <c r="G30" s="76"/>
      <c r="H30" s="77"/>
    </row>
    <row r="31" spans="1:18" ht="18.75" customHeight="1">
      <c r="A31" s="34" t="s">
        <v>17</v>
      </c>
      <c r="B31" s="35"/>
      <c r="C31" s="36">
        <f>SUM(C21:C30)</f>
        <v>167448.14000000001</v>
      </c>
      <c r="D31" s="37"/>
      <c r="E31" s="109"/>
      <c r="F31" s="110"/>
      <c r="G31" s="110"/>
      <c r="H31" s="111"/>
    </row>
    <row r="32" spans="1:18" ht="26.25" customHeight="1">
      <c r="A32" s="112" t="s">
        <v>14</v>
      </c>
      <c r="B32" s="113"/>
      <c r="C32" s="38"/>
      <c r="D32" s="39"/>
      <c r="E32" s="114"/>
      <c r="F32" s="115"/>
      <c r="G32" s="115"/>
      <c r="H32" s="116"/>
    </row>
    <row r="33" spans="1:23" ht="45" customHeight="1">
      <c r="A33" s="27" t="s">
        <v>44</v>
      </c>
      <c r="B33" s="40"/>
      <c r="C33" s="38">
        <v>50334.8</v>
      </c>
      <c r="D33" s="41" t="s">
        <v>45</v>
      </c>
      <c r="E33" s="117" t="s">
        <v>82</v>
      </c>
      <c r="F33" s="102"/>
      <c r="G33" s="102"/>
      <c r="H33" s="103"/>
    </row>
    <row r="34" spans="1:23" ht="38.25" customHeight="1">
      <c r="A34" s="27" t="s">
        <v>51</v>
      </c>
      <c r="B34" s="43"/>
      <c r="C34" s="42">
        <v>1234</v>
      </c>
      <c r="D34" s="29" t="s">
        <v>52</v>
      </c>
      <c r="E34" s="101" t="s">
        <v>53</v>
      </c>
      <c r="F34" s="102"/>
      <c r="G34" s="102"/>
      <c r="H34" s="103"/>
    </row>
    <row r="35" spans="1:23" ht="38.25" customHeight="1">
      <c r="A35" s="27"/>
      <c r="B35" s="43"/>
      <c r="C35" s="42"/>
      <c r="D35" s="44"/>
      <c r="E35" s="120"/>
      <c r="F35" s="121"/>
      <c r="G35" s="121"/>
      <c r="H35" s="122"/>
    </row>
    <row r="36" spans="1:23">
      <c r="A36" s="48" t="s">
        <v>17</v>
      </c>
      <c r="B36" s="43"/>
      <c r="C36" s="49">
        <f>SUM(C33:C35)</f>
        <v>51568.800000000003</v>
      </c>
      <c r="D36" s="43"/>
      <c r="E36" s="50"/>
      <c r="F36" s="43"/>
      <c r="G36" s="43"/>
      <c r="H36" s="51"/>
    </row>
    <row r="37" spans="1:23">
      <c r="A37" s="52"/>
      <c r="B37" s="43"/>
    </row>
    <row r="38" spans="1:23" ht="15" customHeight="1">
      <c r="A38" t="s">
        <v>56</v>
      </c>
      <c r="C38" t="s">
        <v>57</v>
      </c>
      <c r="E38" t="s">
        <v>96</v>
      </c>
    </row>
    <row r="39" spans="1:23">
      <c r="A39" t="s">
        <v>95</v>
      </c>
    </row>
    <row r="40" spans="1:23" ht="63.75" customHeight="1">
      <c r="A40" s="53"/>
      <c r="B40" s="53"/>
      <c r="C40" s="54" t="s">
        <v>76</v>
      </c>
      <c r="D40" s="54" t="s">
        <v>60</v>
      </c>
      <c r="E40" s="54" t="s">
        <v>92</v>
      </c>
      <c r="G40" s="65" t="s">
        <v>93</v>
      </c>
      <c r="H40" s="65" t="s">
        <v>94</v>
      </c>
      <c r="S40" s="54" t="s">
        <v>102</v>
      </c>
      <c r="T40" s="65" t="s">
        <v>103</v>
      </c>
      <c r="U40" s="54" t="s">
        <v>105</v>
      </c>
      <c r="V40" s="65" t="s">
        <v>104</v>
      </c>
      <c r="W40" s="123" t="s">
        <v>106</v>
      </c>
    </row>
    <row r="41" spans="1:23" ht="27" customHeight="1">
      <c r="A41" s="54" t="s">
        <v>62</v>
      </c>
      <c r="B41" s="53"/>
      <c r="C41" s="55">
        <v>173848.76</v>
      </c>
      <c r="D41" s="56">
        <v>239050.36</v>
      </c>
      <c r="E41" s="55">
        <v>160089</v>
      </c>
      <c r="G41" s="53">
        <v>104503.89</v>
      </c>
      <c r="H41" s="55">
        <f>C41-D41+E41-G41</f>
        <v>-9616.4899999999761</v>
      </c>
      <c r="S41" s="63">
        <f>E11</f>
        <v>91611.3</v>
      </c>
      <c r="T41" s="17">
        <f>C36</f>
        <v>51568.800000000003</v>
      </c>
      <c r="U41" s="63">
        <v>112035.5</v>
      </c>
      <c r="V41" s="17">
        <v>62706.5</v>
      </c>
      <c r="W41" s="63">
        <f>C41-D41+E41-G41+S41-T41+U41-V41</f>
        <v>79755.010000000009</v>
      </c>
    </row>
    <row r="42" spans="1:23" ht="28.5" customHeight="1">
      <c r="A42" s="54" t="s">
        <v>15</v>
      </c>
      <c r="B42" s="53"/>
      <c r="C42" s="55">
        <v>286747.57</v>
      </c>
      <c r="D42" s="55">
        <v>305122.78000000003</v>
      </c>
      <c r="E42" s="55">
        <v>286196.5</v>
      </c>
      <c r="G42" s="55">
        <v>296893.67</v>
      </c>
      <c r="H42" s="63">
        <f>C42-D42+E42-G42</f>
        <v>-29072.380000000005</v>
      </c>
      <c r="S42" s="17">
        <f>E12</f>
        <v>165432.79999999999</v>
      </c>
      <c r="T42" s="63">
        <f>C31</f>
        <v>167448.14000000001</v>
      </c>
      <c r="U42" s="63">
        <v>223145.45</v>
      </c>
      <c r="V42" s="17">
        <v>219550.54</v>
      </c>
      <c r="W42" s="63">
        <f>C42-D42+E42-G42+S42-T42+U42-V42</f>
        <v>-27492.810000000027</v>
      </c>
    </row>
    <row r="43" spans="1:23" ht="49.5" customHeight="1">
      <c r="A43" s="54" t="s">
        <v>66</v>
      </c>
      <c r="B43" s="53"/>
      <c r="C43" s="55">
        <v>6976.75</v>
      </c>
      <c r="D43" s="55"/>
      <c r="E43" s="55">
        <v>10623</v>
      </c>
      <c r="G43" s="17"/>
      <c r="H43" s="63">
        <f>C43+E43</f>
        <v>17599.75</v>
      </c>
      <c r="S43" s="63">
        <f>E14</f>
        <v>2400</v>
      </c>
      <c r="T43" s="17"/>
      <c r="U43" s="63">
        <v>6800</v>
      </c>
      <c r="V43" s="17"/>
      <c r="W43" s="63">
        <f>C43+E43+S43+U43</f>
        <v>26799.75</v>
      </c>
    </row>
    <row r="44" spans="1:23" ht="27" customHeight="1">
      <c r="A44" s="17" t="s">
        <v>17</v>
      </c>
      <c r="B44" s="17"/>
      <c r="C44" s="57">
        <f>SUM(C41:C42)</f>
        <v>460596.33</v>
      </c>
      <c r="D44" s="58">
        <f>SUM(D41:D42)</f>
        <v>544173.14</v>
      </c>
      <c r="E44" s="58">
        <f>SUM(E41:E43)</f>
        <v>456908.5</v>
      </c>
      <c r="G44" s="53">
        <f>SUM(G41:G43)</f>
        <v>401397.56</v>
      </c>
      <c r="H44" s="63">
        <f>SUM(H41:H43)</f>
        <v>-21089.119999999981</v>
      </c>
      <c r="S44" s="63">
        <f>SUM(S41:S43)</f>
        <v>259444.09999999998</v>
      </c>
      <c r="T44" s="17">
        <f>SUM(T41:T43)</f>
        <v>219016.94</v>
      </c>
      <c r="U44" s="63">
        <f>SUM(U41:U43)</f>
        <v>341980.95</v>
      </c>
      <c r="V44" s="17"/>
      <c r="W44" s="63">
        <f>SUM(W41:W43)</f>
        <v>79061.949999999983</v>
      </c>
    </row>
    <row r="47" spans="1:23" ht="40.5" customHeight="1">
      <c r="A47" t="s">
        <v>63</v>
      </c>
      <c r="D47" t="s">
        <v>64</v>
      </c>
    </row>
    <row r="51" spans="1:9" ht="33.75" customHeight="1">
      <c r="A51" s="118"/>
      <c r="B51" s="118"/>
      <c r="C51" s="118"/>
      <c r="D51" s="118"/>
      <c r="E51" s="118"/>
      <c r="F51" s="118"/>
      <c r="G51" s="118"/>
      <c r="H51" s="118"/>
      <c r="I51" s="118"/>
    </row>
    <row r="55" spans="1:9">
      <c r="A55" s="93"/>
      <c r="B55" s="93"/>
      <c r="C55" s="93"/>
      <c r="E55" s="60"/>
    </row>
    <row r="56" spans="1:9">
      <c r="E56" s="60"/>
    </row>
    <row r="57" spans="1:9">
      <c r="E57" s="60"/>
    </row>
    <row r="58" spans="1:9">
      <c r="E58" s="60"/>
    </row>
    <row r="59" spans="1:9">
      <c r="E59" s="60"/>
    </row>
    <row r="60" spans="1:9" ht="31.5" customHeight="1">
      <c r="E60" s="60"/>
    </row>
    <row r="61" spans="1:9" ht="24" customHeight="1">
      <c r="E61" s="60"/>
    </row>
    <row r="62" spans="1:9">
      <c r="E62" s="60"/>
    </row>
    <row r="63" spans="1:9" ht="27" customHeight="1">
      <c r="E63" s="60"/>
    </row>
    <row r="64" spans="1:9" ht="31.5" customHeight="1">
      <c r="E64" s="60"/>
    </row>
    <row r="65" ht="24.75" customHeight="1"/>
  </sheetData>
  <mergeCells count="33">
    <mergeCell ref="A19:B19"/>
    <mergeCell ref="E19:H19"/>
    <mergeCell ref="A2:H2"/>
    <mergeCell ref="A3:K3"/>
    <mergeCell ref="D7:F7"/>
    <mergeCell ref="A9:H9"/>
    <mergeCell ref="F10:H10"/>
    <mergeCell ref="F11:H11"/>
    <mergeCell ref="F12:H12"/>
    <mergeCell ref="F13:H13"/>
    <mergeCell ref="G14:H14"/>
    <mergeCell ref="F15:H15"/>
    <mergeCell ref="A17:H18"/>
    <mergeCell ref="E29:H29"/>
    <mergeCell ref="E21:H21"/>
    <mergeCell ref="E22:H22"/>
    <mergeCell ref="A23:B23"/>
    <mergeCell ref="E23:H23"/>
    <mergeCell ref="A24:B24"/>
    <mergeCell ref="E24:H24"/>
    <mergeCell ref="A25:B25"/>
    <mergeCell ref="E25:H25"/>
    <mergeCell ref="E26:H26"/>
    <mergeCell ref="E27:H27"/>
    <mergeCell ref="E28:H28"/>
    <mergeCell ref="A55:C55"/>
    <mergeCell ref="E35:H35"/>
    <mergeCell ref="E31:H31"/>
    <mergeCell ref="A32:B32"/>
    <mergeCell ref="E32:H32"/>
    <mergeCell ref="E33:H33"/>
    <mergeCell ref="E34:H34"/>
    <mergeCell ref="A51:I51"/>
  </mergeCells>
  <pageMargins left="0.15748031496062992" right="0.23622047244094491" top="0.15748031496062992" bottom="0.15748031496062992" header="0.19685039370078741" footer="0.15748031496062992"/>
  <pageSetup paperSize="9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декабрь-декабрь</vt:lpstr>
      <vt:lpstr>1 полугодие 2015</vt:lpstr>
      <vt:lpstr>9 месяцев 2015</vt:lpstr>
      <vt:lpstr> год 2016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2016-09-14T03:36:06Z</cp:lastPrinted>
  <dcterms:created xsi:type="dcterms:W3CDTF">2015-03-04T09:03:59Z</dcterms:created>
  <dcterms:modified xsi:type="dcterms:W3CDTF">2017-10-05T11:19:16Z</dcterms:modified>
</cp:coreProperties>
</file>