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10290" activeTab="2"/>
  </bookViews>
  <sheets>
    <sheet name="40 лет ВЛКСМ 58" sheetId="1" r:id="rId1"/>
    <sheet name="40 лет ВЛКСМ 58 2017" sheetId="2" r:id="rId2"/>
    <sheet name="Лицевой счет" sheetId="3" r:id="rId3"/>
  </sheets>
  <calcPr calcId="125725"/>
</workbook>
</file>

<file path=xl/calcChain.xml><?xml version="1.0" encoding="utf-8"?>
<calcChain xmlns="http://schemas.openxmlformats.org/spreadsheetml/2006/main">
  <c r="C45" i="1"/>
  <c r="M15" i="3"/>
  <c r="M12"/>
  <c r="M14"/>
  <c r="M13"/>
  <c r="M11"/>
  <c r="L16"/>
  <c r="K16"/>
  <c r="J16"/>
  <c r="F16"/>
  <c r="E16"/>
  <c r="C42" i="2"/>
  <c r="C35"/>
  <c r="R21"/>
  <c r="P21"/>
  <c r="N21"/>
  <c r="E16"/>
  <c r="D16"/>
  <c r="C16"/>
  <c r="G15"/>
  <c r="G14"/>
  <c r="F12"/>
  <c r="F11"/>
  <c r="M16" i="3" l="1"/>
  <c r="G16"/>
  <c r="F16" i="2"/>
  <c r="C34" i="1" l="1"/>
  <c r="R22"/>
  <c r="P22"/>
  <c r="N22"/>
  <c r="E17"/>
  <c r="D17"/>
  <c r="C17"/>
  <c r="G16"/>
  <c r="G15"/>
  <c r="G14"/>
  <c r="F12"/>
  <c r="F11"/>
  <c r="F17" l="1"/>
</calcChain>
</file>

<file path=xl/sharedStrings.xml><?xml version="1.0" encoding="utf-8"?>
<sst xmlns="http://schemas.openxmlformats.org/spreadsheetml/2006/main" count="200" uniqueCount="99">
  <si>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</si>
  <si>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декабрь 2015, 2016 год  </t>
  </si>
  <si>
    <t>по адресу: ул. 40 лет ВЛКСМ 58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</si>
  <si>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</si>
  <si>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</si>
  <si>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</si>
  <si>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</si>
  <si>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</si>
  <si>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</si>
  <si>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</si>
  <si>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</si>
  <si>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</si>
  <si>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</si>
  <si>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</si>
  <si>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</si>
  <si>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</si>
  <si>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</si>
  <si>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</si>
  <si>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мусора</t>
  </si>
  <si>
    <t>Вывоз и утилизация ТКО</t>
  </si>
  <si>
    <t>Услуги Совета Дома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</si>
  <si>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</si>
  <si>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</si>
  <si>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</si>
  <si>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</si>
  <si>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</si>
  <si>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</si>
  <si>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</si>
  <si>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</si>
  <si>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</si>
  <si>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 </t>
  </si>
  <si>
    <t>Содержание строительных конструкций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</si>
  <si>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</si>
  <si>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</si>
  <si>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</si>
  <si>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</si>
  <si>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"Дезинфекционная станция"</t>
  </si>
  <si>
    <t xml:space="preserve">Обработка 1 раз в месяц от грызунов </t>
  </si>
  <si>
    <t xml:space="preserve">Аварийно-Диспетчерское обслуживание 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</si>
  <si>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</si>
  <si>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</si>
  <si>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</si>
  <si>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</si>
  <si>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</si>
  <si>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</si>
  <si>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</si>
  <si>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</si>
  <si>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</si>
  <si>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</si>
  <si>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</si>
  <si>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</si>
  <si>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</si>
  <si>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</si>
  <si>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 xml:space="preserve">ООО "УК  Пионер" </t>
  </si>
  <si>
    <t>Замены и ремонты светильников</t>
  </si>
  <si>
    <t>ООО "Казыр"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</si>
  <si>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</si>
  <si>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</si>
  <si>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</si>
  <si>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</si>
  <si>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</si>
  <si>
    <t>Электроэнергия МОП</t>
  </si>
  <si>
    <t>ОАО "Кузбассэнергосбыт"</t>
  </si>
  <si>
    <t>Услуги ПСД</t>
  </si>
  <si>
    <t>Потребленная жителями разница между показаниями общедомового счетчика и переданными показаниями жителей ( в том числе и электроэнергия МОП и лифта).</t>
  </si>
  <si>
    <t>обслуживание мусорных контейнеров</t>
  </si>
  <si>
    <t>Уборка снега мех.способом, покосы, акты выполненных работ. Песок</t>
  </si>
  <si>
    <t>Ремонт внутридомового электротехнического оборудования</t>
  </si>
  <si>
    <t>Спил деревьев</t>
  </si>
  <si>
    <t>ООО "УК Пионер""</t>
  </si>
  <si>
    <t>Мелкий ремонт строительных конструкций, очистка ливневок, флюгарок., очистка крыши от снега и сосулек</t>
  </si>
  <si>
    <t>Прочистка слива водостока (альпинистами)</t>
  </si>
  <si>
    <t>ООО "Ампир"</t>
  </si>
  <si>
    <t>Закрытие/открытие задвижки ООО "Водоканала"</t>
  </si>
  <si>
    <t>ООО "Водоканал"</t>
  </si>
  <si>
    <t>Закрытие задвижки на трассе для установки общедомовых притборов учета</t>
  </si>
  <si>
    <t xml:space="preserve">Изготовение и установка тамбурной двери </t>
  </si>
  <si>
    <t>Урна</t>
  </si>
  <si>
    <t xml:space="preserve">Отчет о стоимости выполненных работ по содержанию и текущему ремонту общего имущества жилого дома c I-VIII  2017г.  </t>
  </si>
  <si>
    <t>Мелкий ремонт строительных конструкций, очистка ливневок, флюгарок, очистка крыши от снега и сосулек</t>
  </si>
  <si>
    <t>Договор с ООО "ГЦРКП". ООО "Жилкомцентр"</t>
  </si>
  <si>
    <t xml:space="preserve">Уборка снега мех.способом, покосы, акты выполненных работ. </t>
  </si>
  <si>
    <t>ОДН Х/В</t>
  </si>
  <si>
    <t>ОДН Г/В</t>
  </si>
  <si>
    <t>ОДН Электроэнергия</t>
  </si>
  <si>
    <t>ООО "КТС"</t>
  </si>
  <si>
    <t>ПАО "Кузбассэнергосбыт"</t>
  </si>
  <si>
    <t>Очистка крыши спец.организацией</t>
  </si>
  <si>
    <t>Начислено в 2016 , руб.</t>
  </si>
  <si>
    <t>Оплачено в 2016 , руб.</t>
  </si>
  <si>
    <t>Оплачено в 2017 , руб.</t>
  </si>
  <si>
    <t>Остаток денежных средств на 31.07.2017</t>
  </si>
  <si>
    <t>Израсходовано  в  2016 , руб.</t>
  </si>
  <si>
    <t>Начислено в 2017г.</t>
  </si>
  <si>
    <t>Израсходовано в 2017 г.</t>
  </si>
  <si>
    <t xml:space="preserve">Гл.бухгалтер </t>
  </si>
  <si>
    <t>Печенкина О.В.</t>
  </si>
  <si>
    <t>Движение по лицевому счету за декабрь 2015  - август 2017г., расходы включительно июль, начисление и оплата август 2017г.</t>
  </si>
  <si>
    <t>Изготовление и установка ограждения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</si>
</sst>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0" fontId="0" fillId="0" borderId="0" xfId="0" applyBorder="1"/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9" fillId="0" borderId="3" xfId="0" applyNumberFormat="1" applyFont="1" applyBorder="1" applyAlignment="1">
      <alignment horizontal="center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  <xf numFmtId="0" fontId="21" fillId="0" borderId="3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0" fillId="0" borderId="1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2" borderId="0" xfId="0" applyFont="1" applyFill="1" applyBorder="1"/>
    <xf numFmtId="0" fontId="0" fillId="2" borderId="0" xfId="0" applyFill="1"/>
    <xf numFmtId="0" fontId="27" fillId="0" borderId="0" xfId="0" applyFont="1" applyAlignment="1">
      <alignment wrapText="1"/>
    </xf>
    <xf numFmtId="2" fontId="10" fillId="0" borderId="0" xfId="0" applyNumberFormat="1" applyFont="1" applyBorder="1" applyAlignment="1">
      <alignment wrapText="1"/>
    </xf>
    <xf numFmtId="0" fontId="1" fillId="0" borderId="0" xfId="0" applyFont="1" applyAlignment="1"/>
    <xf numFmtId="2" fontId="9" fillId="2" borderId="1" xfId="0" applyNumberFormat="1" applyFont="1" applyFill="1" applyBorder="1"/>
    <xf numFmtId="2" fontId="0" fillId="0" borderId="1" xfId="0" applyNumberFormat="1" applyBorder="1"/>
    <xf numFmtId="0" fontId="14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wrapText="1"/>
    </xf>
    <xf numFmtId="0" fontId="1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9" fillId="0" borderId="1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0" borderId="2" xfId="0" applyNumberFormat="1" applyFont="1" applyFill="1" applyBorder="1" applyAlignment="1" applyProtection="1">
      <alignment horizontal="center" wrapText="1"/>
    </xf>
    <xf numFmtId="0" fontId="27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opLeftCell="A37" zoomScaleNormal="70" workbookViewId="0">
      <selection activeCell="L46" sqref="L46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0.42578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82" t="s">
        <v>1</v>
      </c>
      <c r="B2" s="82"/>
      <c r="C2" s="82"/>
      <c r="D2" s="82"/>
      <c r="E2" s="82"/>
      <c r="F2" s="83"/>
      <c r="G2" s="83"/>
      <c r="H2" s="83"/>
      <c r="I2" s="4"/>
      <c r="J2" s="4"/>
      <c r="K2" s="4"/>
      <c r="L2" s="5"/>
      <c r="M2" s="5"/>
      <c r="N2" s="5"/>
    </row>
    <row r="3" spans="1:18" ht="15.75">
      <c r="A3" s="82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1587.8</v>
      </c>
      <c r="D7" s="85" t="s">
        <v>5</v>
      </c>
      <c r="E7" s="86"/>
      <c r="F7" s="87"/>
      <c r="G7" s="6" t="s">
        <v>4</v>
      </c>
      <c r="H7" s="8">
        <v>446.1</v>
      </c>
    </row>
    <row r="9" spans="1:18" ht="16.5" customHeight="1">
      <c r="A9" s="88" t="s">
        <v>6</v>
      </c>
      <c r="B9" s="88"/>
      <c r="C9" s="88"/>
      <c r="D9" s="88"/>
      <c r="E9" s="88"/>
      <c r="F9" s="88"/>
      <c r="G9" s="88"/>
      <c r="H9" s="88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9" t="s">
        <v>11</v>
      </c>
      <c r="G10" s="90"/>
      <c r="H10" s="90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>
        <v>8906.9699999999993</v>
      </c>
      <c r="D11" s="16">
        <v>106883.6</v>
      </c>
      <c r="E11" s="14">
        <v>97746.85</v>
      </c>
      <c r="F11" s="81">
        <f>C11+D11-E11</f>
        <v>18043.72</v>
      </c>
      <c r="G11" s="81"/>
      <c r="H11" s="81"/>
      <c r="I11" s="17"/>
      <c r="J11" s="18"/>
    </row>
    <row r="12" spans="1:18">
      <c r="A12" s="19" t="s">
        <v>16</v>
      </c>
      <c r="B12" s="14"/>
      <c r="C12" s="15">
        <v>19052.400000000001</v>
      </c>
      <c r="D12" s="16">
        <v>228628.8</v>
      </c>
      <c r="E12" s="14">
        <v>203009.8</v>
      </c>
      <c r="F12" s="81">
        <f>C12+D12-E12</f>
        <v>44671.399999999994</v>
      </c>
      <c r="G12" s="81"/>
      <c r="H12" s="81"/>
      <c r="I12" s="17"/>
      <c r="J12" s="18"/>
      <c r="N12">
        <v>2223.39</v>
      </c>
      <c r="P12">
        <v>11972.1</v>
      </c>
      <c r="R12">
        <v>19962.84</v>
      </c>
    </row>
    <row r="13" spans="1:18" ht="32.25" customHeight="1">
      <c r="A13" s="19" t="s">
        <v>17</v>
      </c>
      <c r="B13" s="14"/>
      <c r="C13" s="14"/>
      <c r="D13" s="16"/>
      <c r="E13" s="16">
        <v>7200</v>
      </c>
      <c r="F13" s="16"/>
      <c r="G13" s="96"/>
      <c r="H13" s="97"/>
      <c r="I13" s="17"/>
      <c r="J13" s="20"/>
      <c r="N13">
        <v>2139.02</v>
      </c>
      <c r="P13">
        <v>11517.8</v>
      </c>
      <c r="R13">
        <v>19204.93</v>
      </c>
    </row>
    <row r="14" spans="1:18" ht="21" customHeight="1">
      <c r="A14" s="19" t="s">
        <v>18</v>
      </c>
      <c r="B14" s="14"/>
      <c r="C14" s="14">
        <v>2064.0100000000002</v>
      </c>
      <c r="D14" s="16">
        <v>8212.36</v>
      </c>
      <c r="E14" s="16">
        <v>10276.370000000001</v>
      </c>
      <c r="F14" s="16"/>
      <c r="G14" s="96">
        <f>C14+D14-E14</f>
        <v>0</v>
      </c>
      <c r="H14" s="97"/>
      <c r="I14" s="17"/>
      <c r="J14" s="20"/>
      <c r="N14">
        <v>2506.88</v>
      </c>
      <c r="P14">
        <v>13010.8</v>
      </c>
      <c r="R14">
        <v>21203.25</v>
      </c>
    </row>
    <row r="15" spans="1:18" ht="22.5" customHeight="1">
      <c r="A15" s="19" t="s">
        <v>19</v>
      </c>
      <c r="B15" s="14"/>
      <c r="C15" s="14">
        <v>0</v>
      </c>
      <c r="D15" s="16">
        <v>26001.7</v>
      </c>
      <c r="E15" s="16">
        <v>19447.43</v>
      </c>
      <c r="F15" s="16"/>
      <c r="G15" s="96">
        <f>C15+D15-E15</f>
        <v>6554.27</v>
      </c>
      <c r="H15" s="97"/>
      <c r="I15" s="17"/>
      <c r="J15" s="20"/>
    </row>
    <row r="16" spans="1:18" ht="23.25" customHeight="1">
      <c r="A16" s="19" t="s">
        <v>20</v>
      </c>
      <c r="B16" s="14"/>
      <c r="C16" s="14">
        <v>1714.74</v>
      </c>
      <c r="D16" s="16">
        <v>20576.88</v>
      </c>
      <c r="E16" s="16">
        <v>17477.39</v>
      </c>
      <c r="F16" s="16"/>
      <c r="G16" s="96">
        <f>C16+D16-E16</f>
        <v>4814.2300000000032</v>
      </c>
      <c r="H16" s="97"/>
      <c r="I16" s="17"/>
      <c r="J16" s="20"/>
    </row>
    <row r="17" spans="1:18" ht="17.25" customHeight="1">
      <c r="A17" s="13" t="s">
        <v>21</v>
      </c>
      <c r="B17" s="14"/>
      <c r="C17" s="14">
        <f>SUM(C11:C16)</f>
        <v>31738.120000000006</v>
      </c>
      <c r="D17" s="16">
        <f>SUM(D11:D16)</f>
        <v>390303.34</v>
      </c>
      <c r="E17" s="16">
        <f>SUM(E11:E14)</f>
        <v>318233.02</v>
      </c>
      <c r="F17" s="81">
        <f>F11+F12+G13+G14+G15+G16</f>
        <v>74083.62</v>
      </c>
      <c r="G17" s="81"/>
      <c r="H17" s="81"/>
      <c r="I17" s="17"/>
      <c r="J17" s="20"/>
      <c r="N17">
        <v>2241.96</v>
      </c>
      <c r="P17">
        <v>11039.6</v>
      </c>
      <c r="R17">
        <v>18350.330000000002</v>
      </c>
    </row>
    <row r="18" spans="1:18" ht="17.25" customHeight="1">
      <c r="N18">
        <v>2489.41</v>
      </c>
      <c r="P18">
        <v>13727.5</v>
      </c>
      <c r="R18">
        <v>22901.119999999999</v>
      </c>
    </row>
    <row r="19" spans="1:18" ht="27.75" customHeight="1">
      <c r="A19" s="98" t="s">
        <v>22</v>
      </c>
      <c r="B19" s="99"/>
      <c r="C19" s="99"/>
      <c r="D19" s="99"/>
      <c r="E19" s="99"/>
      <c r="F19" s="99"/>
      <c r="G19" s="99"/>
      <c r="H19" s="99"/>
      <c r="N19">
        <v>1645.71</v>
      </c>
      <c r="P19">
        <v>9936.9</v>
      </c>
      <c r="R19">
        <v>16478.32</v>
      </c>
    </row>
    <row r="20" spans="1:18" ht="14.25" customHeight="1">
      <c r="A20" s="100"/>
      <c r="B20" s="101"/>
      <c r="C20" s="101"/>
      <c r="D20" s="101"/>
      <c r="E20" s="101"/>
      <c r="F20" s="101"/>
      <c r="G20" s="101"/>
      <c r="H20" s="101"/>
      <c r="N20">
        <v>3364.57</v>
      </c>
      <c r="P20">
        <v>13201.8</v>
      </c>
      <c r="R20">
        <v>22024.1</v>
      </c>
    </row>
    <row r="21" spans="1:18" ht="38.25" customHeight="1">
      <c r="A21" s="102" t="s">
        <v>23</v>
      </c>
      <c r="B21" s="103"/>
      <c r="C21" s="21" t="s">
        <v>24</v>
      </c>
      <c r="D21" s="22" t="s">
        <v>25</v>
      </c>
      <c r="E21" s="104" t="s">
        <v>26</v>
      </c>
      <c r="F21" s="105"/>
      <c r="G21" s="105"/>
      <c r="H21" s="106"/>
      <c r="N21">
        <v>3951.83</v>
      </c>
      <c r="P21">
        <v>11836.1</v>
      </c>
      <c r="R21">
        <v>19011.18</v>
      </c>
    </row>
    <row r="22" spans="1:18" ht="15.75">
      <c r="A22" s="23" t="s">
        <v>27</v>
      </c>
      <c r="B22" s="24"/>
      <c r="C22" s="25"/>
      <c r="D22" s="26"/>
      <c r="E22" s="27"/>
      <c r="F22" s="28"/>
      <c r="G22" s="28"/>
      <c r="H22" s="29"/>
      <c r="N22">
        <f>SUM(N12:N21)</f>
        <v>20562.769999999997</v>
      </c>
      <c r="P22">
        <f>SUM(P12:P21)</f>
        <v>96242.6</v>
      </c>
      <c r="R22">
        <f>SUM(R12:R21)</f>
        <v>159136.07</v>
      </c>
    </row>
    <row r="23" spans="1:18" ht="48" customHeight="1">
      <c r="A23" s="30" t="s">
        <v>28</v>
      </c>
      <c r="B23" s="24"/>
      <c r="C23" s="31">
        <v>28558</v>
      </c>
      <c r="D23" s="32" t="s">
        <v>29</v>
      </c>
      <c r="E23" s="93" t="s">
        <v>30</v>
      </c>
      <c r="F23" s="94"/>
      <c r="G23" s="94"/>
      <c r="H23" s="95"/>
    </row>
    <row r="24" spans="1:18" ht="39.75" customHeight="1">
      <c r="A24" s="30" t="s">
        <v>31</v>
      </c>
      <c r="B24" s="24"/>
      <c r="C24" s="31">
        <v>27750</v>
      </c>
      <c r="D24" s="32" t="s">
        <v>29</v>
      </c>
      <c r="E24" s="93" t="s">
        <v>70</v>
      </c>
      <c r="F24" s="94"/>
      <c r="G24" s="94"/>
      <c r="H24" s="95"/>
    </row>
    <row r="25" spans="1:18" ht="28.5" customHeight="1">
      <c r="A25" s="91" t="s">
        <v>32</v>
      </c>
      <c r="B25" s="92"/>
      <c r="C25" s="31">
        <v>8933.34</v>
      </c>
      <c r="D25" s="32" t="s">
        <v>33</v>
      </c>
      <c r="E25" s="93" t="s">
        <v>34</v>
      </c>
      <c r="F25" s="94"/>
      <c r="G25" s="94"/>
      <c r="H25" s="95"/>
    </row>
    <row r="26" spans="1:18" ht="33.75" customHeight="1">
      <c r="A26" s="112" t="s">
        <v>35</v>
      </c>
      <c r="B26" s="113"/>
      <c r="C26" s="31">
        <v>2841.66</v>
      </c>
      <c r="D26" s="33" t="s">
        <v>36</v>
      </c>
      <c r="E26" s="93" t="s">
        <v>37</v>
      </c>
      <c r="F26" s="94"/>
      <c r="G26" s="94"/>
      <c r="H26" s="95"/>
    </row>
    <row r="27" spans="1:18" ht="33" customHeight="1">
      <c r="A27" s="91" t="s">
        <v>38</v>
      </c>
      <c r="B27" s="114"/>
      <c r="C27" s="31">
        <v>33026.239999999998</v>
      </c>
      <c r="D27" s="32" t="s">
        <v>29</v>
      </c>
      <c r="E27" s="93" t="s">
        <v>45</v>
      </c>
      <c r="F27" s="94"/>
      <c r="G27" s="94"/>
      <c r="H27" s="95"/>
    </row>
    <row r="28" spans="1:18" ht="47.25" customHeight="1">
      <c r="A28" s="34" t="s">
        <v>39</v>
      </c>
      <c r="B28" s="35"/>
      <c r="C28" s="31">
        <v>83457</v>
      </c>
      <c r="D28" s="32" t="s">
        <v>29</v>
      </c>
      <c r="E28" s="93" t="s">
        <v>40</v>
      </c>
      <c r="F28" s="94"/>
      <c r="G28" s="94"/>
      <c r="H28" s="95"/>
    </row>
    <row r="29" spans="1:18" ht="30" customHeight="1">
      <c r="A29" s="34" t="s">
        <v>41</v>
      </c>
      <c r="B29" s="35"/>
      <c r="C29" s="31">
        <v>6192.42</v>
      </c>
      <c r="D29" s="33" t="s">
        <v>42</v>
      </c>
      <c r="E29" s="93" t="s">
        <v>43</v>
      </c>
      <c r="F29" s="94"/>
      <c r="G29" s="94"/>
      <c r="H29" s="95"/>
    </row>
    <row r="30" spans="1:18" ht="30.75" customHeight="1">
      <c r="A30" s="34" t="s">
        <v>44</v>
      </c>
      <c r="B30" s="35"/>
      <c r="C30" s="31">
        <v>32613.42</v>
      </c>
      <c r="D30" s="32" t="s">
        <v>29</v>
      </c>
      <c r="E30" s="93" t="s">
        <v>45</v>
      </c>
      <c r="F30" s="94"/>
      <c r="G30" s="94"/>
      <c r="H30" s="95"/>
    </row>
    <row r="31" spans="1:18" ht="33.75" customHeight="1">
      <c r="A31" s="34" t="s">
        <v>46</v>
      </c>
      <c r="B31" s="35"/>
      <c r="C31" s="31">
        <v>5160.3500000000004</v>
      </c>
      <c r="D31" s="33" t="s">
        <v>47</v>
      </c>
      <c r="E31" s="93" t="s">
        <v>65</v>
      </c>
      <c r="F31" s="94"/>
      <c r="G31" s="94"/>
      <c r="H31" s="95"/>
    </row>
    <row r="32" spans="1:18" ht="42.75" customHeight="1">
      <c r="A32" s="34" t="s">
        <v>49</v>
      </c>
      <c r="B32" s="35"/>
      <c r="C32" s="39">
        <v>13292</v>
      </c>
      <c r="D32" s="32" t="s">
        <v>29</v>
      </c>
      <c r="E32" s="93" t="s">
        <v>66</v>
      </c>
      <c r="F32" s="94"/>
      <c r="G32" s="94"/>
      <c r="H32" s="95"/>
    </row>
    <row r="33" spans="1:8" ht="48.75" customHeight="1">
      <c r="A33" s="34" t="s">
        <v>61</v>
      </c>
      <c r="B33" s="40"/>
      <c r="C33" s="39">
        <v>11458.86</v>
      </c>
      <c r="D33" s="33" t="s">
        <v>62</v>
      </c>
      <c r="E33" s="93" t="s">
        <v>64</v>
      </c>
      <c r="F33" s="94"/>
      <c r="G33" s="94"/>
      <c r="H33" s="95"/>
    </row>
    <row r="34" spans="1:8" ht="27" customHeight="1">
      <c r="A34" s="41" t="s">
        <v>21</v>
      </c>
      <c r="B34" s="42"/>
      <c r="C34" s="43">
        <f>SUM(C23:C33)</f>
        <v>253283.29000000004</v>
      </c>
      <c r="D34" s="44" t="s">
        <v>50</v>
      </c>
      <c r="E34" s="117"/>
      <c r="F34" s="118"/>
      <c r="G34" s="118"/>
      <c r="H34" s="119"/>
    </row>
    <row r="35" spans="1:8" ht="27" customHeight="1">
      <c r="A35" s="61" t="s">
        <v>63</v>
      </c>
      <c r="B35" s="42"/>
      <c r="C35" s="43">
        <v>22162</v>
      </c>
      <c r="D35" s="57"/>
      <c r="E35" s="58"/>
      <c r="F35" s="59"/>
      <c r="G35" s="59"/>
      <c r="H35" s="60"/>
    </row>
    <row r="36" spans="1:8" ht="27.75" customHeight="1">
      <c r="A36" s="107" t="s">
        <v>15</v>
      </c>
      <c r="B36" s="108"/>
      <c r="C36" s="45"/>
      <c r="D36" s="46"/>
      <c r="E36" s="109"/>
      <c r="F36" s="110"/>
      <c r="G36" s="110"/>
      <c r="H36" s="111"/>
    </row>
    <row r="37" spans="1:8" ht="45.75" customHeight="1">
      <c r="A37" s="64" t="s">
        <v>51</v>
      </c>
      <c r="B37" s="47"/>
      <c r="C37" s="65">
        <v>45727</v>
      </c>
      <c r="D37" s="66" t="s">
        <v>0</v>
      </c>
      <c r="E37" s="120" t="s">
        <v>52</v>
      </c>
      <c r="F37" s="94"/>
      <c r="G37" s="94"/>
      <c r="H37" s="95"/>
    </row>
    <row r="38" spans="1:8" ht="38.25">
      <c r="A38" s="64" t="s">
        <v>67</v>
      </c>
      <c r="B38" s="50"/>
      <c r="C38" s="65">
        <v>4568</v>
      </c>
      <c r="D38" s="67" t="s">
        <v>53</v>
      </c>
      <c r="E38" s="93" t="s">
        <v>54</v>
      </c>
      <c r="F38" s="94"/>
      <c r="G38" s="94"/>
      <c r="H38" s="95"/>
    </row>
    <row r="39" spans="1:8" ht="33" customHeight="1">
      <c r="A39" s="64" t="s">
        <v>68</v>
      </c>
      <c r="B39" s="50"/>
      <c r="C39" s="65">
        <v>11000</v>
      </c>
      <c r="D39" s="68" t="s">
        <v>69</v>
      </c>
      <c r="E39" s="93"/>
      <c r="F39" s="115"/>
      <c r="G39" s="115"/>
      <c r="H39" s="116"/>
    </row>
    <row r="40" spans="1:8" ht="27.75" customHeight="1">
      <c r="A40" s="64" t="s">
        <v>71</v>
      </c>
      <c r="B40" s="50"/>
      <c r="C40" s="65">
        <v>2000</v>
      </c>
      <c r="D40" s="68" t="s">
        <v>72</v>
      </c>
      <c r="E40" s="93"/>
      <c r="F40" s="115"/>
      <c r="G40" s="115"/>
      <c r="H40" s="116"/>
    </row>
    <row r="41" spans="1:8" ht="44.25" customHeight="1">
      <c r="A41" s="64" t="s">
        <v>73</v>
      </c>
      <c r="B41" s="50"/>
      <c r="C41" s="65">
        <v>7806.3</v>
      </c>
      <c r="D41" s="68" t="s">
        <v>74</v>
      </c>
      <c r="E41" s="93" t="s">
        <v>75</v>
      </c>
      <c r="F41" s="115"/>
      <c r="G41" s="115"/>
      <c r="H41" s="116"/>
    </row>
    <row r="42" spans="1:8" ht="44.25" customHeight="1">
      <c r="A42" s="64" t="s">
        <v>76</v>
      </c>
      <c r="B42" s="50"/>
      <c r="C42" s="65">
        <v>9986</v>
      </c>
      <c r="D42" s="68" t="s">
        <v>69</v>
      </c>
      <c r="E42" s="36"/>
      <c r="F42" s="62"/>
      <c r="G42" s="62"/>
      <c r="H42" s="63"/>
    </row>
    <row r="43" spans="1:8" ht="44.25" customHeight="1">
      <c r="A43" s="64" t="s">
        <v>77</v>
      </c>
      <c r="B43" s="50"/>
      <c r="C43" s="65">
        <v>3910</v>
      </c>
      <c r="D43" s="68" t="s">
        <v>55</v>
      </c>
      <c r="E43" s="36"/>
      <c r="F43" s="62"/>
      <c r="G43" s="62"/>
      <c r="H43" s="63"/>
    </row>
    <row r="44" spans="1:8" ht="44.25" customHeight="1">
      <c r="A44" s="64" t="s">
        <v>98</v>
      </c>
      <c r="B44" s="50"/>
      <c r="C44" s="65">
        <v>41822</v>
      </c>
      <c r="D44" s="68"/>
      <c r="E44" s="78"/>
      <c r="F44" s="79"/>
      <c r="G44" s="79"/>
      <c r="H44" s="80"/>
    </row>
    <row r="45" spans="1:8" ht="23.25" customHeight="1">
      <c r="A45" s="52" t="s">
        <v>21</v>
      </c>
      <c r="B45" s="50"/>
      <c r="C45" s="53">
        <f>SUM(C37:C44)</f>
        <v>126819.3</v>
      </c>
      <c r="D45" s="50"/>
      <c r="E45" s="54"/>
      <c r="F45" s="50"/>
      <c r="G45" s="50"/>
      <c r="H45" s="55"/>
    </row>
    <row r="46" spans="1:8">
      <c r="A46" s="56"/>
      <c r="B46" s="50"/>
    </row>
    <row r="47" spans="1:8" ht="18" customHeight="1">
      <c r="A47" t="s">
        <v>56</v>
      </c>
      <c r="C47" t="s">
        <v>57</v>
      </c>
    </row>
    <row r="48" spans="1:8" ht="16.5" customHeight="1"/>
    <row r="49" spans="1:5">
      <c r="A49" t="s">
        <v>58</v>
      </c>
    </row>
    <row r="51" spans="1:5" ht="27" customHeight="1">
      <c r="A51" t="s">
        <v>59</v>
      </c>
      <c r="E51" t="s">
        <v>60</v>
      </c>
    </row>
  </sheetData>
  <mergeCells count="37">
    <mergeCell ref="E41:H41"/>
    <mergeCell ref="E30:H30"/>
    <mergeCell ref="E31:H31"/>
    <mergeCell ref="E32:H32"/>
    <mergeCell ref="E34:H34"/>
    <mergeCell ref="E37:H37"/>
    <mergeCell ref="E38:H38"/>
    <mergeCell ref="E39:H39"/>
    <mergeCell ref="E40:H40"/>
    <mergeCell ref="E33:H33"/>
    <mergeCell ref="A36:B36"/>
    <mergeCell ref="E36:H36"/>
    <mergeCell ref="A26:B26"/>
    <mergeCell ref="E26:H26"/>
    <mergeCell ref="A27:B27"/>
    <mergeCell ref="E27:H27"/>
    <mergeCell ref="E28:H28"/>
    <mergeCell ref="E29:H29"/>
    <mergeCell ref="A25:B25"/>
    <mergeCell ref="E25:H25"/>
    <mergeCell ref="F12:H12"/>
    <mergeCell ref="G13:H13"/>
    <mergeCell ref="G14:H14"/>
    <mergeCell ref="G15:H15"/>
    <mergeCell ref="G16:H16"/>
    <mergeCell ref="F17:H17"/>
    <mergeCell ref="A19:H20"/>
    <mergeCell ref="A21:B21"/>
    <mergeCell ref="E21:H21"/>
    <mergeCell ref="E23:H23"/>
    <mergeCell ref="E24:H24"/>
    <mergeCell ref="F11:H11"/>
    <mergeCell ref="A2:H2"/>
    <mergeCell ref="A3:K3"/>
    <mergeCell ref="D7:F7"/>
    <mergeCell ref="A9:H9"/>
    <mergeCell ref="F10:H10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8"/>
  <sheetViews>
    <sheetView topLeftCell="A31" zoomScaleNormal="70" workbookViewId="0">
      <selection activeCell="A18" sqref="A18:H19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7109375" customWidth="1"/>
    <col min="5" max="5" width="15.85546875" customWidth="1"/>
    <col min="6" max="6" width="2.42578125" hidden="1" customWidth="1"/>
    <col min="7" max="7" width="5.85546875" customWidth="1"/>
    <col min="8" max="8" width="14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82" t="s">
        <v>78</v>
      </c>
      <c r="B2" s="82"/>
      <c r="C2" s="82"/>
      <c r="D2" s="82"/>
      <c r="E2" s="82"/>
      <c r="F2" s="121"/>
      <c r="G2" s="121"/>
      <c r="H2" s="121"/>
      <c r="I2" s="4"/>
      <c r="J2" s="4"/>
      <c r="K2" s="4"/>
      <c r="L2" s="5"/>
      <c r="M2" s="5"/>
      <c r="N2" s="5"/>
    </row>
    <row r="3" spans="1:18" ht="15.75">
      <c r="A3" s="82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8" hidden="1"/>
    <row r="6" spans="1:18" hidden="1"/>
    <row r="7" spans="1:18" ht="26.25">
      <c r="A7" s="6" t="s">
        <v>3</v>
      </c>
      <c r="B7" s="7" t="s">
        <v>4</v>
      </c>
      <c r="C7" s="8">
        <v>1587.8</v>
      </c>
      <c r="D7" s="85" t="s">
        <v>5</v>
      </c>
      <c r="E7" s="86"/>
      <c r="F7" s="87"/>
      <c r="G7" s="6" t="s">
        <v>4</v>
      </c>
      <c r="H7" s="8">
        <v>446.1</v>
      </c>
    </row>
    <row r="9" spans="1:18" ht="16.5" customHeight="1">
      <c r="A9" s="88" t="s">
        <v>6</v>
      </c>
      <c r="B9" s="88"/>
      <c r="C9" s="88"/>
      <c r="D9" s="88"/>
      <c r="E9" s="88"/>
      <c r="F9" s="88"/>
      <c r="G9" s="88"/>
      <c r="H9" s="88"/>
    </row>
    <row r="10" spans="1:18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9" t="s">
        <v>11</v>
      </c>
      <c r="G10" s="90"/>
      <c r="H10" s="90"/>
      <c r="N10" t="s">
        <v>12</v>
      </c>
      <c r="P10" t="s">
        <v>13</v>
      </c>
      <c r="R10" t="s">
        <v>14</v>
      </c>
    </row>
    <row r="11" spans="1:18">
      <c r="A11" s="13" t="s">
        <v>15</v>
      </c>
      <c r="B11" s="14"/>
      <c r="C11" s="15">
        <v>18043.759999999998</v>
      </c>
      <c r="D11" s="16">
        <v>71263.600000000006</v>
      </c>
      <c r="E11" s="14">
        <v>68159.240000000005</v>
      </c>
      <c r="F11" s="81">
        <f>C11+D11-E11</f>
        <v>21148.119999999995</v>
      </c>
      <c r="G11" s="81"/>
      <c r="H11" s="81"/>
      <c r="I11" s="17"/>
      <c r="J11" s="69"/>
      <c r="K11" s="70"/>
    </row>
    <row r="12" spans="1:18">
      <c r="A12" s="19" t="s">
        <v>16</v>
      </c>
      <c r="B12" s="14"/>
      <c r="C12" s="15">
        <v>44671.38</v>
      </c>
      <c r="D12" s="16">
        <v>162727.81</v>
      </c>
      <c r="E12" s="14">
        <v>161061.47</v>
      </c>
      <c r="F12" s="81">
        <f>C12+D12-E12</f>
        <v>46337.72</v>
      </c>
      <c r="G12" s="81"/>
      <c r="H12" s="81"/>
      <c r="I12" s="17"/>
      <c r="J12" s="18"/>
      <c r="N12">
        <v>2223.39</v>
      </c>
      <c r="P12">
        <v>11972.1</v>
      </c>
      <c r="R12">
        <v>19962.84</v>
      </c>
    </row>
    <row r="13" spans="1:18" ht="32.25" customHeight="1">
      <c r="A13" s="19" t="s">
        <v>17</v>
      </c>
      <c r="B13" s="14"/>
      <c r="C13" s="14"/>
      <c r="D13" s="16"/>
      <c r="E13" s="16">
        <v>4200</v>
      </c>
      <c r="F13" s="16"/>
      <c r="G13" s="96"/>
      <c r="H13" s="97"/>
      <c r="I13" s="17"/>
      <c r="J13" s="20"/>
      <c r="N13">
        <v>2139.02</v>
      </c>
      <c r="P13">
        <v>11517.8</v>
      </c>
      <c r="R13">
        <v>19204.93</v>
      </c>
    </row>
    <row r="14" spans="1:18" ht="22.5" customHeight="1">
      <c r="A14" s="19" t="s">
        <v>19</v>
      </c>
      <c r="B14" s="14"/>
      <c r="C14" s="14">
        <v>6554.27</v>
      </c>
      <c r="D14" s="16">
        <v>27310.45</v>
      </c>
      <c r="E14" s="16">
        <v>26063.75</v>
      </c>
      <c r="F14" s="16"/>
      <c r="G14" s="96">
        <f>C14+D14-E14</f>
        <v>7800.9700000000012</v>
      </c>
      <c r="H14" s="97"/>
      <c r="I14" s="17"/>
      <c r="J14" s="20"/>
    </row>
    <row r="15" spans="1:18" ht="23.25" customHeight="1">
      <c r="A15" s="19" t="s">
        <v>20</v>
      </c>
      <c r="B15" s="14"/>
      <c r="C15" s="14">
        <v>4814.2299999999996</v>
      </c>
      <c r="D15" s="16">
        <v>13719.46</v>
      </c>
      <c r="E15" s="16">
        <v>12054.73</v>
      </c>
      <c r="F15" s="16"/>
      <c r="G15" s="96">
        <f>C15+D15-E15</f>
        <v>6478.9599999999991</v>
      </c>
      <c r="H15" s="97"/>
      <c r="I15" s="17"/>
      <c r="J15" s="20"/>
    </row>
    <row r="16" spans="1:18" ht="17.25" customHeight="1">
      <c r="A16" s="13" t="s">
        <v>21</v>
      </c>
      <c r="B16" s="14"/>
      <c r="C16" s="14">
        <f>SUM(C11:C15)</f>
        <v>74083.64</v>
      </c>
      <c r="D16" s="16">
        <f>SUM(D11:D15)</f>
        <v>275021.32</v>
      </c>
      <c r="E16" s="16">
        <f>SUM(E11:E13)</f>
        <v>233420.71000000002</v>
      </c>
      <c r="F16" s="81">
        <f>F11+F12+G13+G14+G15</f>
        <v>81765.76999999999</v>
      </c>
      <c r="G16" s="81"/>
      <c r="H16" s="81"/>
      <c r="I16" s="17"/>
      <c r="J16" s="20"/>
      <c r="N16">
        <v>2241.96</v>
      </c>
      <c r="P16">
        <v>11039.6</v>
      </c>
      <c r="R16">
        <v>18350.330000000002</v>
      </c>
    </row>
    <row r="17" spans="1:18" ht="17.25" customHeight="1">
      <c r="N17">
        <v>2489.41</v>
      </c>
      <c r="P17">
        <v>13727.5</v>
      </c>
      <c r="R17">
        <v>22901.119999999999</v>
      </c>
    </row>
    <row r="18" spans="1:18" ht="27.75" customHeight="1">
      <c r="A18" s="98" t="s">
        <v>22</v>
      </c>
      <c r="B18" s="99"/>
      <c r="C18" s="99"/>
      <c r="D18" s="99"/>
      <c r="E18" s="99"/>
      <c r="F18" s="99"/>
      <c r="G18" s="99"/>
      <c r="H18" s="99"/>
      <c r="N18">
        <v>1645.71</v>
      </c>
      <c r="P18">
        <v>9936.9</v>
      </c>
      <c r="R18">
        <v>16478.32</v>
      </c>
    </row>
    <row r="19" spans="1:18" ht="14.25" customHeight="1">
      <c r="A19" s="100"/>
      <c r="B19" s="101"/>
      <c r="C19" s="101"/>
      <c r="D19" s="101"/>
      <c r="E19" s="101"/>
      <c r="F19" s="101"/>
      <c r="G19" s="101"/>
      <c r="H19" s="101"/>
      <c r="N19">
        <v>3364.57</v>
      </c>
      <c r="P19">
        <v>13201.8</v>
      </c>
      <c r="R19">
        <v>22024.1</v>
      </c>
    </row>
    <row r="20" spans="1:18" ht="38.25" customHeight="1">
      <c r="A20" s="102" t="s">
        <v>23</v>
      </c>
      <c r="B20" s="103"/>
      <c r="C20" s="21" t="s">
        <v>24</v>
      </c>
      <c r="D20" s="22" t="s">
        <v>25</v>
      </c>
      <c r="E20" s="104" t="s">
        <v>26</v>
      </c>
      <c r="F20" s="105"/>
      <c r="G20" s="105"/>
      <c r="H20" s="106"/>
      <c r="N20">
        <v>3951.83</v>
      </c>
      <c r="P20">
        <v>11836.1</v>
      </c>
      <c r="R20">
        <v>19011.18</v>
      </c>
    </row>
    <row r="21" spans="1:18" ht="15.75">
      <c r="A21" s="23" t="s">
        <v>27</v>
      </c>
      <c r="B21" s="24"/>
      <c r="C21" s="25"/>
      <c r="D21" s="26"/>
      <c r="E21" s="27"/>
      <c r="F21" s="28"/>
      <c r="G21" s="28"/>
      <c r="H21" s="29"/>
      <c r="N21">
        <f>SUM(N12:N20)</f>
        <v>18055.89</v>
      </c>
      <c r="P21">
        <f>SUM(P12:P20)</f>
        <v>83231.8</v>
      </c>
      <c r="R21">
        <f>SUM(R12:R20)</f>
        <v>137932.82</v>
      </c>
    </row>
    <row r="22" spans="1:18" ht="48" customHeight="1">
      <c r="A22" s="30" t="s">
        <v>28</v>
      </c>
      <c r="B22" s="24"/>
      <c r="C22" s="31">
        <v>13080</v>
      </c>
      <c r="D22" s="32" t="s">
        <v>29</v>
      </c>
      <c r="E22" s="93" t="s">
        <v>30</v>
      </c>
      <c r="F22" s="94"/>
      <c r="G22" s="94"/>
      <c r="H22" s="95"/>
    </row>
    <row r="23" spans="1:18" ht="39.75" customHeight="1">
      <c r="A23" s="30" t="s">
        <v>31</v>
      </c>
      <c r="B23" s="24"/>
      <c r="C23" s="31">
        <v>21055</v>
      </c>
      <c r="D23" s="32" t="s">
        <v>29</v>
      </c>
      <c r="E23" s="93" t="s">
        <v>79</v>
      </c>
      <c r="F23" s="94"/>
      <c r="G23" s="94"/>
      <c r="H23" s="95"/>
    </row>
    <row r="24" spans="1:18" ht="28.5" customHeight="1">
      <c r="A24" s="91" t="s">
        <v>32</v>
      </c>
      <c r="B24" s="92"/>
      <c r="C24" s="31">
        <v>5991.84</v>
      </c>
      <c r="D24" s="32" t="s">
        <v>33</v>
      </c>
      <c r="E24" s="93" t="s">
        <v>80</v>
      </c>
      <c r="F24" s="94"/>
      <c r="G24" s="94"/>
      <c r="H24" s="95"/>
    </row>
    <row r="25" spans="1:18" ht="33.75" customHeight="1">
      <c r="A25" s="112" t="s">
        <v>35</v>
      </c>
      <c r="B25" s="113"/>
      <c r="C25" s="31">
        <v>1530.15</v>
      </c>
      <c r="D25" s="33" t="s">
        <v>36</v>
      </c>
      <c r="E25" s="93" t="s">
        <v>37</v>
      </c>
      <c r="F25" s="94"/>
      <c r="G25" s="94"/>
      <c r="H25" s="95"/>
    </row>
    <row r="26" spans="1:18" ht="33" customHeight="1">
      <c r="A26" s="91" t="s">
        <v>38</v>
      </c>
      <c r="B26" s="114"/>
      <c r="C26" s="31">
        <v>20006.28</v>
      </c>
      <c r="D26" s="32" t="s">
        <v>29</v>
      </c>
      <c r="E26" s="93" t="s">
        <v>45</v>
      </c>
      <c r="F26" s="94"/>
      <c r="G26" s="94"/>
      <c r="H26" s="95"/>
    </row>
    <row r="27" spans="1:18" ht="38.25" customHeight="1">
      <c r="A27" s="34" t="s">
        <v>39</v>
      </c>
      <c r="B27" s="35"/>
      <c r="C27" s="31">
        <v>45180.5</v>
      </c>
      <c r="D27" s="32" t="s">
        <v>29</v>
      </c>
      <c r="E27" s="93" t="s">
        <v>40</v>
      </c>
      <c r="F27" s="94"/>
      <c r="G27" s="94"/>
      <c r="H27" s="95"/>
    </row>
    <row r="28" spans="1:18" ht="34.5" customHeight="1">
      <c r="A28" s="34" t="s">
        <v>41</v>
      </c>
      <c r="B28" s="35"/>
      <c r="C28" s="31">
        <v>3445.53</v>
      </c>
      <c r="D28" s="33" t="s">
        <v>42</v>
      </c>
      <c r="E28" s="93" t="s">
        <v>43</v>
      </c>
      <c r="F28" s="94"/>
      <c r="G28" s="94"/>
      <c r="H28" s="95"/>
    </row>
    <row r="29" spans="1:18" ht="30.75" customHeight="1">
      <c r="A29" s="34" t="s">
        <v>44</v>
      </c>
      <c r="B29" s="35"/>
      <c r="C29" s="31">
        <v>17561.099999999999</v>
      </c>
      <c r="D29" s="32" t="s">
        <v>29</v>
      </c>
      <c r="E29" s="93" t="s">
        <v>45</v>
      </c>
      <c r="F29" s="94"/>
      <c r="G29" s="94"/>
      <c r="H29" s="95"/>
    </row>
    <row r="30" spans="1:18" ht="36" customHeight="1">
      <c r="A30" s="34" t="s">
        <v>46</v>
      </c>
      <c r="B30" s="35"/>
      <c r="C30" s="31">
        <v>2778.65</v>
      </c>
      <c r="D30" s="33" t="s">
        <v>47</v>
      </c>
      <c r="E30" s="93" t="s">
        <v>48</v>
      </c>
      <c r="F30" s="94"/>
      <c r="G30" s="94"/>
      <c r="H30" s="95"/>
    </row>
    <row r="31" spans="1:18" ht="33.75" customHeight="1">
      <c r="A31" s="34" t="s">
        <v>49</v>
      </c>
      <c r="B31" s="35"/>
      <c r="C31" s="39">
        <v>9930</v>
      </c>
      <c r="D31" s="32" t="s">
        <v>29</v>
      </c>
      <c r="E31" s="93" t="s">
        <v>81</v>
      </c>
      <c r="F31" s="94"/>
      <c r="G31" s="94"/>
      <c r="H31" s="95"/>
    </row>
    <row r="32" spans="1:18" ht="27.75" customHeight="1">
      <c r="A32" s="34" t="s">
        <v>82</v>
      </c>
      <c r="B32" s="40"/>
      <c r="C32" s="39">
        <v>15348.57</v>
      </c>
      <c r="D32" s="32" t="s">
        <v>74</v>
      </c>
      <c r="E32" s="36"/>
      <c r="F32" s="37"/>
      <c r="G32" s="37"/>
      <c r="H32" s="38"/>
    </row>
    <row r="33" spans="1:8" ht="27.75" customHeight="1">
      <c r="A33" s="34" t="s">
        <v>83</v>
      </c>
      <c r="B33" s="40"/>
      <c r="C33" s="39">
        <v>44.82</v>
      </c>
      <c r="D33" s="32" t="s">
        <v>85</v>
      </c>
      <c r="E33" s="36"/>
      <c r="F33" s="37"/>
      <c r="G33" s="37"/>
      <c r="H33" s="38"/>
    </row>
    <row r="34" spans="1:8" ht="33.75" customHeight="1">
      <c r="A34" s="34" t="s">
        <v>84</v>
      </c>
      <c r="B34" s="40"/>
      <c r="C34" s="39">
        <v>6226</v>
      </c>
      <c r="D34" s="33" t="s">
        <v>86</v>
      </c>
      <c r="E34" s="36"/>
      <c r="F34" s="37"/>
      <c r="G34" s="37"/>
      <c r="H34" s="38"/>
    </row>
    <row r="35" spans="1:8" ht="31.5" customHeight="1">
      <c r="A35" s="41" t="s">
        <v>21</v>
      </c>
      <c r="B35" s="42"/>
      <c r="C35" s="43">
        <f>SUM(C22:C34)</f>
        <v>162178.44</v>
      </c>
      <c r="D35" s="44" t="s">
        <v>50</v>
      </c>
      <c r="E35" s="117"/>
      <c r="F35" s="118"/>
      <c r="G35" s="118"/>
      <c r="H35" s="119"/>
    </row>
    <row r="36" spans="1:8" ht="31.5" customHeight="1">
      <c r="A36" s="76" t="s">
        <v>63</v>
      </c>
      <c r="B36" s="42"/>
      <c r="C36" s="43">
        <v>12881</v>
      </c>
      <c r="D36" s="57"/>
      <c r="E36" s="58"/>
      <c r="F36" s="59"/>
      <c r="G36" s="59"/>
      <c r="H36" s="60"/>
    </row>
    <row r="37" spans="1:8" ht="27.75" customHeight="1">
      <c r="A37" s="107" t="s">
        <v>15</v>
      </c>
      <c r="B37" s="108"/>
      <c r="C37" s="45"/>
      <c r="D37" s="46"/>
      <c r="E37" s="109"/>
      <c r="F37" s="110"/>
      <c r="G37" s="110"/>
      <c r="H37" s="111"/>
    </row>
    <row r="38" spans="1:8" ht="45.75" customHeight="1">
      <c r="A38" s="30" t="s">
        <v>51</v>
      </c>
      <c r="B38" s="47"/>
      <c r="C38" s="48">
        <v>2770.5</v>
      </c>
      <c r="D38" s="49" t="s">
        <v>0</v>
      </c>
      <c r="E38" s="120" t="s">
        <v>52</v>
      </c>
      <c r="F38" s="94"/>
      <c r="G38" s="94"/>
      <c r="H38" s="95"/>
    </row>
    <row r="39" spans="1:8" ht="38.25">
      <c r="A39" s="30" t="s">
        <v>67</v>
      </c>
      <c r="B39" s="50"/>
      <c r="C39" s="48">
        <v>1342</v>
      </c>
      <c r="D39" s="32" t="s">
        <v>53</v>
      </c>
      <c r="E39" s="93" t="s">
        <v>54</v>
      </c>
      <c r="F39" s="94"/>
      <c r="G39" s="94"/>
      <c r="H39" s="95"/>
    </row>
    <row r="40" spans="1:8" ht="33" customHeight="1">
      <c r="A40" s="30" t="s">
        <v>87</v>
      </c>
      <c r="B40" s="50"/>
      <c r="C40" s="48">
        <v>3720</v>
      </c>
      <c r="D40" s="51" t="s">
        <v>72</v>
      </c>
      <c r="E40" s="93"/>
      <c r="F40" s="115"/>
      <c r="G40" s="115"/>
      <c r="H40" s="116"/>
    </row>
    <row r="41" spans="1:8" ht="18.75" customHeight="1">
      <c r="A41" s="30"/>
      <c r="B41" s="50"/>
      <c r="C41" s="48"/>
      <c r="D41" s="51"/>
      <c r="E41" s="93"/>
      <c r="F41" s="115"/>
      <c r="G41" s="115"/>
      <c r="H41" s="116"/>
    </row>
    <row r="42" spans="1:8" ht="23.25" customHeight="1">
      <c r="A42" s="52" t="s">
        <v>21</v>
      </c>
      <c r="B42" s="50"/>
      <c r="C42" s="53">
        <f>SUM(C38:C41)</f>
        <v>7832.5</v>
      </c>
      <c r="D42" s="50"/>
      <c r="E42" s="54"/>
      <c r="F42" s="50"/>
      <c r="G42" s="50"/>
      <c r="H42" s="55"/>
    </row>
    <row r="43" spans="1:8">
      <c r="A43" s="56"/>
      <c r="B43" s="50"/>
    </row>
    <row r="44" spans="1:8" ht="18" customHeight="1">
      <c r="A44" t="s">
        <v>56</v>
      </c>
      <c r="C44" t="s">
        <v>57</v>
      </c>
    </row>
    <row r="45" spans="1:8" ht="16.5" customHeight="1"/>
    <row r="46" spans="1:8">
      <c r="A46" t="s">
        <v>58</v>
      </c>
    </row>
    <row r="48" spans="1:8" ht="27" customHeight="1">
      <c r="A48" t="s">
        <v>59</v>
      </c>
      <c r="E48" t="s">
        <v>60</v>
      </c>
    </row>
  </sheetData>
  <mergeCells count="34">
    <mergeCell ref="E38:H38"/>
    <mergeCell ref="E39:H39"/>
    <mergeCell ref="E40:H40"/>
    <mergeCell ref="E41:H41"/>
    <mergeCell ref="E29:H29"/>
    <mergeCell ref="E30:H30"/>
    <mergeCell ref="E31:H31"/>
    <mergeCell ref="E35:H35"/>
    <mergeCell ref="A37:B37"/>
    <mergeCell ref="E37:H37"/>
    <mergeCell ref="A25:B25"/>
    <mergeCell ref="E25:H25"/>
    <mergeCell ref="A26:B26"/>
    <mergeCell ref="E26:H26"/>
    <mergeCell ref="E27:H27"/>
    <mergeCell ref="E28:H28"/>
    <mergeCell ref="A20:B20"/>
    <mergeCell ref="E20:H20"/>
    <mergeCell ref="E22:H22"/>
    <mergeCell ref="E23:H23"/>
    <mergeCell ref="A24:B24"/>
    <mergeCell ref="E24:H24"/>
    <mergeCell ref="A18:H19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G15:H15"/>
    <mergeCell ref="F16:H16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U19"/>
  <sheetViews>
    <sheetView tabSelected="1" zoomScaleNormal="70" workbookViewId="0">
      <selection activeCell="B21" sqref="B21"/>
    </sheetView>
  </sheetViews>
  <sheetFormatPr defaultRowHeight="15"/>
  <cols>
    <col min="1" max="1" width="4.5703125" customWidth="1"/>
    <col min="2" max="2" width="22.7109375" customWidth="1"/>
    <col min="3" max="3" width="9.140625" hidden="1" customWidth="1"/>
    <col min="4" max="4" width="8.28515625" customWidth="1"/>
    <col min="5" max="5" width="11.28515625" customWidth="1"/>
    <col min="6" max="6" width="12.42578125" customWidth="1"/>
    <col min="7" max="7" width="2.42578125" hidden="1" customWidth="1"/>
    <col min="8" max="8" width="5.85546875" customWidth="1"/>
    <col min="9" max="9" width="9.42578125" customWidth="1"/>
    <col min="10" max="10" width="12.140625" customWidth="1"/>
    <col min="11" max="11" width="13.42578125" customWidth="1"/>
    <col min="12" max="12" width="15.5703125" customWidth="1"/>
    <col min="13" max="13" width="16.28515625" customWidth="1"/>
    <col min="17" max="21" width="0" hidden="1" customWidth="1"/>
  </cols>
  <sheetData>
    <row r="1" spans="2:21" ht="19.5">
      <c r="B1" s="1" t="s">
        <v>0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</row>
    <row r="2" spans="2:21" ht="30.75" customHeight="1">
      <c r="B2" s="82" t="s">
        <v>97</v>
      </c>
      <c r="C2" s="82"/>
      <c r="D2" s="82"/>
      <c r="E2" s="82"/>
      <c r="F2" s="82"/>
      <c r="G2" s="121"/>
      <c r="H2" s="121"/>
      <c r="I2" s="121"/>
      <c r="J2" s="71"/>
      <c r="K2" s="4"/>
      <c r="L2" s="4"/>
      <c r="M2" s="4"/>
      <c r="N2" s="4"/>
      <c r="O2" s="5"/>
      <c r="P2" s="5"/>
      <c r="Q2" s="5"/>
    </row>
    <row r="3" spans="2:21" ht="15.75">
      <c r="B3" s="82" t="s">
        <v>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5" spans="2:21" hidden="1"/>
    <row r="6" spans="2:21" hidden="1"/>
    <row r="7" spans="2:21" ht="26.25">
      <c r="B7" s="6" t="s">
        <v>3</v>
      </c>
      <c r="C7" s="7" t="s">
        <v>4</v>
      </c>
      <c r="D7" s="8">
        <v>1587.8</v>
      </c>
      <c r="E7" s="85" t="s">
        <v>5</v>
      </c>
      <c r="F7" s="86"/>
      <c r="G7" s="87"/>
      <c r="H7" s="6" t="s">
        <v>4</v>
      </c>
      <c r="I7" s="8">
        <v>446.1</v>
      </c>
      <c r="J7" s="72"/>
    </row>
    <row r="9" spans="2:21" ht="16.5" customHeight="1">
      <c r="B9" s="88"/>
      <c r="C9" s="88"/>
      <c r="D9" s="88"/>
      <c r="E9" s="88"/>
      <c r="F9" s="88"/>
      <c r="G9" s="88"/>
      <c r="H9" s="88"/>
      <c r="I9" s="88"/>
      <c r="J9" s="73"/>
    </row>
    <row r="10" spans="2:21" ht="46.5" customHeight="1">
      <c r="B10" s="9" t="s">
        <v>7</v>
      </c>
      <c r="C10" s="10"/>
      <c r="D10" s="11" t="s">
        <v>8</v>
      </c>
      <c r="E10" s="11" t="s">
        <v>88</v>
      </c>
      <c r="F10" s="11" t="s">
        <v>89</v>
      </c>
      <c r="G10" s="11" t="s">
        <v>88</v>
      </c>
      <c r="H10" s="122" t="s">
        <v>92</v>
      </c>
      <c r="I10" s="123"/>
      <c r="J10" s="77" t="s">
        <v>93</v>
      </c>
      <c r="K10" s="11" t="s">
        <v>90</v>
      </c>
      <c r="L10" s="11" t="s">
        <v>94</v>
      </c>
      <c r="M10" s="7" t="s">
        <v>91</v>
      </c>
      <c r="Q10" t="s">
        <v>12</v>
      </c>
      <c r="S10" t="s">
        <v>13</v>
      </c>
      <c r="U10" t="s">
        <v>14</v>
      </c>
    </row>
    <row r="11" spans="2:21" ht="28.5" customHeight="1">
      <c r="B11" s="13" t="s">
        <v>15</v>
      </c>
      <c r="C11" s="14"/>
      <c r="D11" s="15"/>
      <c r="E11" s="16">
        <v>115790.57</v>
      </c>
      <c r="F11" s="14">
        <v>97746.85</v>
      </c>
      <c r="G11" s="81">
        <v>126852.3</v>
      </c>
      <c r="H11" s="81"/>
      <c r="I11" s="81"/>
      <c r="J11" s="16">
        <v>71263.600000000006</v>
      </c>
      <c r="K11" s="14">
        <v>68159.240000000005</v>
      </c>
      <c r="L11" s="14">
        <v>7832.5</v>
      </c>
      <c r="M11" s="74">
        <f>F11-G11+K11-L11</f>
        <v>31221.290000000008</v>
      </c>
      <c r="N11" s="70"/>
    </row>
    <row r="12" spans="2:21">
      <c r="B12" s="19" t="s">
        <v>16</v>
      </c>
      <c r="C12" s="14"/>
      <c r="D12" s="15"/>
      <c r="E12" s="16">
        <v>247681.2</v>
      </c>
      <c r="F12" s="14">
        <v>203009.8</v>
      </c>
      <c r="G12" s="81">
        <v>257411.57</v>
      </c>
      <c r="H12" s="81"/>
      <c r="I12" s="81"/>
      <c r="J12" s="16">
        <v>162727.81</v>
      </c>
      <c r="K12" s="14">
        <v>161061.47</v>
      </c>
      <c r="L12" s="14">
        <v>162178.44</v>
      </c>
      <c r="M12" s="74">
        <f>F12-G12+K12-L12</f>
        <v>-55518.74000000002</v>
      </c>
      <c r="Q12">
        <v>2223.39</v>
      </c>
      <c r="S12">
        <v>11972.1</v>
      </c>
      <c r="U12">
        <v>19962.84</v>
      </c>
    </row>
    <row r="13" spans="2:21" ht="32.25" customHeight="1">
      <c r="B13" s="19" t="s">
        <v>17</v>
      </c>
      <c r="C13" s="14"/>
      <c r="D13" s="14"/>
      <c r="E13" s="16"/>
      <c r="F13" s="16">
        <v>7200</v>
      </c>
      <c r="G13" s="16"/>
      <c r="H13" s="96"/>
      <c r="I13" s="97"/>
      <c r="J13" s="16"/>
      <c r="K13" s="16">
        <v>4200</v>
      </c>
      <c r="L13" s="16"/>
      <c r="M13" s="74">
        <f t="shared" ref="M13" si="0">F13-G13+K13-L13</f>
        <v>11400</v>
      </c>
      <c r="Q13">
        <v>2139.02</v>
      </c>
      <c r="S13">
        <v>11517.8</v>
      </c>
      <c r="U13">
        <v>19204.93</v>
      </c>
    </row>
    <row r="14" spans="2:21" ht="22.5" customHeight="1">
      <c r="B14" s="19" t="s">
        <v>19</v>
      </c>
      <c r="C14" s="14"/>
      <c r="D14" s="14"/>
      <c r="E14" s="16">
        <v>36278.07</v>
      </c>
      <c r="F14" s="16">
        <v>29723.8</v>
      </c>
      <c r="G14" s="16"/>
      <c r="H14" s="96">
        <v>36278.07</v>
      </c>
      <c r="I14" s="97"/>
      <c r="J14" s="16">
        <v>27310.45</v>
      </c>
      <c r="K14" s="16">
        <v>26063.75</v>
      </c>
      <c r="L14" s="16">
        <v>23896.65</v>
      </c>
      <c r="M14" s="74">
        <f>F14-H14+K14-L14</f>
        <v>-4387.1700000000019</v>
      </c>
    </row>
    <row r="15" spans="2:21" ht="23.25" customHeight="1">
      <c r="B15" s="19" t="s">
        <v>20</v>
      </c>
      <c r="C15" s="14"/>
      <c r="D15" s="14"/>
      <c r="E15" s="16">
        <v>22291.62</v>
      </c>
      <c r="F15" s="16">
        <v>17477.39</v>
      </c>
      <c r="G15" s="16"/>
      <c r="H15" s="96">
        <v>22162</v>
      </c>
      <c r="I15" s="97"/>
      <c r="J15" s="16">
        <v>13719.46</v>
      </c>
      <c r="K15" s="16">
        <v>12054.73</v>
      </c>
      <c r="L15" s="16">
        <v>12881</v>
      </c>
      <c r="M15" s="74">
        <f>F15-H15+K15-L15</f>
        <v>-5510.880000000001</v>
      </c>
    </row>
    <row r="16" spans="2:21" ht="33" customHeight="1">
      <c r="B16" s="13" t="s">
        <v>21</v>
      </c>
      <c r="C16" s="14"/>
      <c r="D16" s="14"/>
      <c r="E16" s="16">
        <f>SUM(E11:E15)</f>
        <v>422041.46</v>
      </c>
      <c r="F16" s="16">
        <f>SUM(F11:F13)</f>
        <v>307956.65000000002</v>
      </c>
      <c r="G16" s="81">
        <f>G11+G12+H13+H14+H15</f>
        <v>442703.94</v>
      </c>
      <c r="H16" s="81"/>
      <c r="I16" s="81"/>
      <c r="J16" s="16">
        <f>SUM(J11:J15)</f>
        <v>275021.32</v>
      </c>
      <c r="K16" s="16">
        <f>SUM(K11:K13)</f>
        <v>233420.71000000002</v>
      </c>
      <c r="L16" s="16">
        <f>SUM(L11:L15)</f>
        <v>206788.59</v>
      </c>
      <c r="M16" s="75">
        <f>SUM(M11:M15)</f>
        <v>-22795.500000000015</v>
      </c>
      <c r="Q16">
        <v>2241.96</v>
      </c>
      <c r="S16">
        <v>11039.6</v>
      </c>
      <c r="U16">
        <v>18350.330000000002</v>
      </c>
    </row>
    <row r="17" spans="5:21" ht="17.25" customHeight="1">
      <c r="Q17">
        <v>2489.41</v>
      </c>
      <c r="S17">
        <v>13727.5</v>
      </c>
      <c r="U17">
        <v>22901.119999999999</v>
      </c>
    </row>
    <row r="19" spans="5:21">
      <c r="E19" t="s">
        <v>95</v>
      </c>
      <c r="I19" t="s">
        <v>96</v>
      </c>
    </row>
  </sheetData>
  <mergeCells count="11">
    <mergeCell ref="G16:I16"/>
    <mergeCell ref="B2:I2"/>
    <mergeCell ref="B3:N3"/>
    <mergeCell ref="E7:G7"/>
    <mergeCell ref="B9:I9"/>
    <mergeCell ref="G11:I11"/>
    <mergeCell ref="H10:I10"/>
    <mergeCell ref="G12:I12"/>
    <mergeCell ref="H13:I13"/>
    <mergeCell ref="H14:I14"/>
    <mergeCell ref="H15:I15"/>
  </mergeCells>
  <pageMargins left="0.35433070866141736" right="0.17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40 лет ВЛКСМ 58</vt:lpstr>
      <vt:lpstr>40 лет ВЛКСМ 58 2017</vt:lpstr>
      <vt:lpstr>Лицевой счет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2017-10-24T11:03:28Z</cp:lastPrinted>
  <dcterms:created xsi:type="dcterms:W3CDTF">2017-10-24T09:24:07Z</dcterms:created>
  <dcterms:modified xsi:type="dcterms:W3CDTF">2017-11-09T08:08:27Z</dcterms:modified>
</cp:coreProperties>
</file>