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54" i="1"/>
  <c r="F49"/>
  <c r="E27"/>
  <c r="E54" s="1"/>
  <c r="D27"/>
  <c r="D54" s="1"/>
  <c r="J21"/>
  <c r="I21"/>
  <c r="H21"/>
  <c r="G21"/>
  <c r="E21"/>
  <c r="D21"/>
  <c r="C21"/>
  <c r="B21"/>
  <c r="K20"/>
  <c r="F20"/>
  <c r="K19"/>
  <c r="F19"/>
  <c r="K18"/>
  <c r="F18"/>
  <c r="K17"/>
  <c r="C52" s="1"/>
  <c r="F52" s="1"/>
  <c r="F17"/>
  <c r="K16"/>
  <c r="C51" s="1"/>
  <c r="F51" s="1"/>
  <c r="F16"/>
  <c r="K15"/>
  <c r="C53" s="1"/>
  <c r="F53" s="1"/>
  <c r="F15"/>
  <c r="K14"/>
  <c r="F14"/>
  <c r="K13"/>
  <c r="C27" s="1"/>
  <c r="F13"/>
  <c r="F21" s="1"/>
  <c r="C54" l="1"/>
  <c r="F27"/>
  <c r="F54"/>
  <c r="K21"/>
</calcChain>
</file>

<file path=xl/sharedStrings.xml><?xml version="1.0" encoding="utf-8"?>
<sst xmlns="http://schemas.openxmlformats.org/spreadsheetml/2006/main" count="73" uniqueCount="66">
  <si>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</si>
  <si>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</si>
  <si>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</si>
  <si>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</si>
  <si>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</si>
  <si>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</si>
  <si>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</si>
  <si>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</si>
  <si>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</si>
  <si>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</si>
  <si>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</si>
  <si>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</si>
  <si>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</si>
  <si>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</si>
  <si>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</si>
  <si>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</si>
  <si>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</si>
  <si>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</si>
  <si>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</si>
  <si>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</si>
  <si>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</si>
  <si>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</si>
  <si>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</si>
  <si>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Размещение оборудования</t>
  </si>
  <si>
    <t>Аренда и реклама</t>
  </si>
  <si>
    <t>Вторсырье</t>
  </si>
  <si>
    <t>Итого</t>
  </si>
  <si>
    <t>Остаток денежных средств на счете дома на 01.01.2015г.</t>
  </si>
  <si>
    <t>остаток на начало отчетного периода</t>
  </si>
  <si>
    <t>Общая сумма доходов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</si>
  <si>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</si>
  <si>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</si>
  <si>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</si>
  <si>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</si>
  <si>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Общехозяйственные расходы</t>
  </si>
  <si>
    <t>Охрана общественного порядка</t>
  </si>
  <si>
    <t>Вывоз КГО</t>
  </si>
  <si>
    <t>Замена ТУ</t>
  </si>
  <si>
    <t>Замена узла ХВС и ГВС</t>
  </si>
  <si>
    <t>Услуги экскаватора</t>
  </si>
  <si>
    <t>Контейнеры</t>
  </si>
  <si>
    <t>Проектные работы</t>
  </si>
  <si>
    <t>Ремонт подъезда</t>
  </si>
  <si>
    <t>Водостоки</t>
  </si>
  <si>
    <t>Зарплата старшей дома(Чепурова)</t>
  </si>
  <si>
    <t>Услуги связи и обслуживание системы контроля доступа</t>
  </si>
  <si>
    <t>Мат для содержания конструктивов</t>
  </si>
  <si>
    <t>Материалы для сантехработ</t>
  </si>
  <si>
    <t>Материалы для электрооборудования</t>
  </si>
  <si>
    <t>Материалы для сануборки</t>
  </si>
  <si>
    <t>Транспортные расходы</t>
  </si>
  <si>
    <t>Услуги (начисление коммунальных платежей, паспортно-учетные услуги)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</si>
  <si>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</si>
  <si>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</si>
  <si>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</si>
  <si>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</si>
  <si>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</si>
  <si>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</si>
  <si>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>Электроэнергия</t>
  </si>
  <si>
    <t>ИТОГО:</t>
  </si>
  <si>
    <t xml:space="preserve">Исполнитель: </t>
  </si>
  <si>
    <t xml:space="preserve">Заказчик: </t>
  </si>
  <si>
    <t>Директор   ООО «УК «Проспект»                                                        Зенин А. А.</t>
  </si>
  <si>
    <r>
      <t>Собственники дома №15 пр. Металлургов_____________________</t>
    </r>
    <r>
      <rPr>
        <sz val="10"/>
        <rFont val="Arial Narrow"/>
        <family val="2"/>
        <charset val="204"/>
      </rPr>
      <t xml:space="preserve"> </t>
    </r>
  </si>
  <si>
    <t>ДОХОДЫ ДОМА ЗА ПЕРИОД С 01.08.2014г. ПО 31.12.2014г.</t>
  </si>
  <si>
    <t>Отчет о выполненных работах по содержанию и ремонту общего имущества многоквартирного дома по адресу пр.Металлургов 15</t>
  </si>
</sst>
</file>

<file path=xl/styles.xml><?xml version="1.0" encoding="utf-8"?>
<styleSheet xmlns="http://schemas.openxmlformats.org/spreadsheetml/2006/main">
  <numFmts count="3">
    <numFmt numFmtId="164" formatCode="#,##0.00\ _р_."/>
    <numFmt numFmtId="165" formatCode="#,##0.00\ &quot;р.&quot;"/>
    <numFmt numFmtId="166" formatCode="#,##0.00_р_."/>
  </numFmts>
  <fonts count="12"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Narrow"/>
      <family val="2"/>
      <charset val="204"/>
    </font>
    <font>
      <sz val="9"/>
      <name val="Arial"/>
      <family val="2"/>
      <charset val="204"/>
    </font>
    <font>
      <sz val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 Narrow"/>
      <family val="2"/>
      <charset val="204"/>
    </font>
    <font>
      <b/>
      <sz val="9"/>
      <name val="Arial"/>
      <family val="2"/>
      <charset val="204"/>
    </font>
    <font>
      <i/>
      <sz val="8"/>
      <name val="Arial Narrow"/>
      <family val="2"/>
      <charset val="204"/>
    </font>
    <font>
      <sz val="10"/>
      <color indexed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0" fillId="0" borderId="0" xfId="0" applyBorder="1"/>
    <xf numFmtId="0" fontId="0" fillId="0" borderId="0" xfId="0" applyFill="1" applyBorder="1"/>
    <xf numFmtId="10" fontId="0" fillId="0" borderId="0" xfId="0" applyNumberFormat="1" applyBorder="1"/>
    <xf numFmtId="0" fontId="2" fillId="0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/>
    <xf numFmtId="0" fontId="0" fillId="3" borderId="0" xfId="0" applyFill="1" applyBorder="1"/>
    <xf numFmtId="10" fontId="0" fillId="3" borderId="0" xfId="0" applyNumberFormat="1" applyFill="1" applyBorder="1"/>
    <xf numFmtId="164" fontId="0" fillId="3" borderId="0" xfId="0" applyNumberFormat="1" applyFill="1" applyBorder="1"/>
    <xf numFmtId="0" fontId="0" fillId="2" borderId="0" xfId="0" applyFill="1" applyBorder="1"/>
    <xf numFmtId="165" fontId="0" fillId="3" borderId="0" xfId="0" applyNumberFormat="1" applyFill="1" applyBorder="1"/>
    <xf numFmtId="0" fontId="4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164" fontId="2" fillId="3" borderId="0" xfId="0" applyNumberFormat="1" applyFont="1" applyFill="1" applyBorder="1"/>
    <xf numFmtId="165" fontId="2" fillId="3" borderId="0" xfId="0" applyNumberFormat="1" applyFont="1" applyFill="1" applyBorder="1"/>
    <xf numFmtId="0" fontId="2" fillId="4" borderId="0" xfId="0" applyFont="1" applyFill="1" applyBorder="1"/>
    <xf numFmtId="2" fontId="0" fillId="0" borderId="0" xfId="0" applyNumberFormat="1" applyFill="1" applyBorder="1"/>
    <xf numFmtId="0" fontId="6" fillId="0" borderId="0" xfId="0" applyFont="1" applyAlignment="1">
      <alignment vertical="top"/>
    </xf>
    <xf numFmtId="0" fontId="2" fillId="2" borderId="0" xfId="0" applyFont="1" applyFill="1" applyBorder="1"/>
    <xf numFmtId="165" fontId="3" fillId="3" borderId="0" xfId="0" applyNumberFormat="1" applyFont="1" applyFill="1" applyBorder="1"/>
    <xf numFmtId="0" fontId="2" fillId="2" borderId="0" xfId="0" applyFont="1" applyFill="1" applyBorder="1" applyAlignment="1">
      <alignment wrapText="1"/>
    </xf>
    <xf numFmtId="10" fontId="2" fillId="3" borderId="0" xfId="0" applyNumberFormat="1" applyFont="1" applyFill="1" applyBorder="1"/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 wrapText="1"/>
    </xf>
    <xf numFmtId="0" fontId="4" fillId="0" borderId="8" xfId="0" applyNumberFormat="1" applyFont="1" applyFill="1" applyBorder="1" applyAlignment="1" applyProtection="1">
      <alignment horizontal="center" vertical="top"/>
    </xf>
    <xf numFmtId="0" fontId="4" fillId="0" borderId="9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 wrapText="1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12" xfId="0" applyNumberFormat="1" applyFont="1" applyFill="1" applyBorder="1" applyAlignment="1" applyProtection="1">
      <alignment horizontal="left" vertical="top"/>
    </xf>
    <xf numFmtId="164" fontId="4" fillId="0" borderId="13" xfId="0" applyNumberFormat="1" applyFont="1" applyFill="1" applyBorder="1" applyAlignment="1" applyProtection="1">
      <alignment horizontal="center" vertical="top"/>
    </xf>
    <xf numFmtId="164" fontId="4" fillId="0" borderId="14" xfId="0" applyNumberFormat="1" applyFont="1" applyFill="1" applyBorder="1" applyAlignment="1" applyProtection="1">
      <alignment horizontal="center" vertical="top"/>
    </xf>
    <xf numFmtId="164" fontId="4" fillId="0" borderId="15" xfId="0" applyNumberFormat="1" applyFont="1" applyFill="1" applyBorder="1" applyAlignment="1" applyProtection="1">
      <alignment horizontal="center" vertical="top"/>
    </xf>
    <xf numFmtId="164" fontId="4" fillId="0" borderId="16" xfId="0" applyNumberFormat="1" applyFont="1" applyFill="1" applyBorder="1" applyAlignment="1" applyProtection="1">
      <alignment horizontal="center" vertical="top"/>
    </xf>
    <xf numFmtId="164" fontId="4" fillId="0" borderId="17" xfId="0" applyNumberFormat="1" applyFont="1" applyFill="1" applyBorder="1" applyAlignment="1" applyProtection="1">
      <alignment horizontal="center" vertical="top"/>
    </xf>
    <xf numFmtId="164" fontId="4" fillId="0" borderId="18" xfId="0" applyNumberFormat="1" applyFont="1" applyFill="1" applyBorder="1" applyAlignment="1" applyProtection="1">
      <alignment horizontal="center" vertical="top"/>
    </xf>
    <xf numFmtId="164" fontId="3" fillId="3" borderId="0" xfId="0" applyNumberFormat="1" applyFont="1" applyFill="1" applyBorder="1"/>
    <xf numFmtId="164" fontId="2" fillId="2" borderId="0" xfId="0" applyNumberFormat="1" applyFont="1" applyFill="1" applyBorder="1"/>
    <xf numFmtId="0" fontId="3" fillId="3" borderId="0" xfId="0" applyFont="1" applyFill="1" applyBorder="1"/>
    <xf numFmtId="0" fontId="0" fillId="4" borderId="0" xfId="0" applyFill="1" applyBorder="1"/>
    <xf numFmtId="0" fontId="4" fillId="0" borderId="19" xfId="0" applyNumberFormat="1" applyFont="1" applyFill="1" applyBorder="1" applyAlignment="1" applyProtection="1">
      <alignment horizontal="left" vertical="top"/>
    </xf>
    <xf numFmtId="0" fontId="3" fillId="4" borderId="0" xfId="0" applyFont="1" applyFill="1" applyBorder="1"/>
    <xf numFmtId="0" fontId="4" fillId="2" borderId="20" xfId="0" applyFont="1" applyFill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164" fontId="4" fillId="0" borderId="6" xfId="0" applyNumberFormat="1" applyFont="1" applyFill="1" applyBorder="1" applyAlignment="1" applyProtection="1">
      <alignment horizontal="center" vertical="top"/>
    </xf>
    <xf numFmtId="164" fontId="4" fillId="0" borderId="7" xfId="0" applyNumberFormat="1" applyFont="1" applyFill="1" applyBorder="1" applyAlignment="1" applyProtection="1">
      <alignment horizontal="center" vertical="top"/>
    </xf>
    <xf numFmtId="164" fontId="4" fillId="0" borderId="9" xfId="0" applyNumberFormat="1" applyFont="1" applyFill="1" applyBorder="1" applyAlignment="1" applyProtection="1">
      <alignment horizontal="center" vertical="top"/>
    </xf>
    <xf numFmtId="164" fontId="4" fillId="0" borderId="10" xfId="0" applyNumberFormat="1" applyFont="1" applyFill="1" applyBorder="1" applyAlignment="1" applyProtection="1">
      <alignment horizontal="center" vertical="top"/>
    </xf>
    <xf numFmtId="164" fontId="4" fillId="0" borderId="11" xfId="0" applyNumberFormat="1" applyFont="1" applyFill="1" applyBorder="1" applyAlignment="1" applyProtection="1">
      <alignment horizontal="center" vertical="top"/>
    </xf>
    <xf numFmtId="0" fontId="8" fillId="0" borderId="22" xfId="0" applyNumberFormat="1" applyFont="1" applyFill="1" applyBorder="1" applyAlignment="1" applyProtection="1">
      <alignment horizontal="left" vertical="top"/>
    </xf>
    <xf numFmtId="164" fontId="7" fillId="0" borderId="23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vertical="top"/>
    </xf>
    <xf numFmtId="2" fontId="0" fillId="3" borderId="0" xfId="0" applyNumberFormat="1" applyFill="1" applyBorder="1"/>
    <xf numFmtId="0" fontId="8" fillId="0" borderId="0" xfId="0" applyFont="1" applyAlignment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4" fillId="0" borderId="17" xfId="0" applyNumberFormat="1" applyFont="1" applyFill="1" applyBorder="1" applyAlignment="1" applyProtection="1">
      <alignment horizontal="left" vertical="top" indent="5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/>
    </xf>
    <xf numFmtId="0" fontId="7" fillId="0" borderId="17" xfId="0" applyNumberFormat="1" applyFont="1" applyFill="1" applyBorder="1" applyAlignment="1" applyProtection="1">
      <alignment horizontal="left" vertical="top" wrapText="1"/>
    </xf>
    <xf numFmtId="164" fontId="7" fillId="0" borderId="17" xfId="0" applyNumberFormat="1" applyFont="1" applyFill="1" applyBorder="1" applyAlignment="1" applyProtection="1">
      <alignment horizontal="center" vertical="top"/>
    </xf>
    <xf numFmtId="166" fontId="0" fillId="4" borderId="0" xfId="0" applyNumberFormat="1" applyFill="1" applyBorder="1"/>
    <xf numFmtId="0" fontId="10" fillId="3" borderId="17" xfId="0" applyNumberFormat="1" applyFont="1" applyFill="1" applyBorder="1" applyAlignment="1" applyProtection="1">
      <alignment horizontal="left" vertical="top" wrapText="1"/>
    </xf>
    <xf numFmtId="164" fontId="10" fillId="3" borderId="17" xfId="0" applyNumberFormat="1" applyFont="1" applyFill="1" applyBorder="1" applyAlignment="1" applyProtection="1">
      <alignment horizontal="center" vertical="top"/>
    </xf>
    <xf numFmtId="164" fontId="4" fillId="3" borderId="17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0" fontId="10" fillId="3" borderId="17" xfId="0" applyFont="1" applyFill="1" applyBorder="1" applyAlignment="1">
      <alignment horizontal="left" vertical="top"/>
    </xf>
    <xf numFmtId="0" fontId="2" fillId="3" borderId="0" xfId="0" applyFont="1" applyFill="1" applyBorder="1"/>
    <xf numFmtId="0" fontId="4" fillId="3" borderId="17" xfId="0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left" vertical="top"/>
    </xf>
    <xf numFmtId="0" fontId="4" fillId="2" borderId="17" xfId="0" applyFont="1" applyFill="1" applyBorder="1" applyAlignment="1">
      <alignment horizontal="left" vertical="top" wrapText="1"/>
    </xf>
    <xf numFmtId="0" fontId="3" fillId="0" borderId="0" xfId="0" applyFont="1"/>
    <xf numFmtId="0" fontId="2" fillId="0" borderId="0" xfId="0" applyFont="1" applyBorder="1"/>
    <xf numFmtId="0" fontId="10" fillId="2" borderId="17" xfId="0" applyFont="1" applyFill="1" applyBorder="1" applyAlignment="1">
      <alignment horizontal="left" vertical="top"/>
    </xf>
    <xf numFmtId="0" fontId="4" fillId="3" borderId="17" xfId="0" applyNumberFormat="1" applyFont="1" applyFill="1" applyBorder="1" applyAlignment="1" applyProtection="1">
      <alignment horizontal="left" vertical="top" wrapText="1"/>
    </xf>
    <xf numFmtId="0" fontId="3" fillId="0" borderId="0" xfId="0" applyFont="1" applyBorder="1"/>
    <xf numFmtId="0" fontId="11" fillId="0" borderId="0" xfId="0" applyFont="1" applyBorder="1"/>
    <xf numFmtId="0" fontId="4" fillId="3" borderId="17" xfId="0" applyNumberFormat="1" applyFont="1" applyFill="1" applyBorder="1" applyAlignment="1" applyProtection="1">
      <alignment horizontal="left" vertical="top"/>
    </xf>
    <xf numFmtId="164" fontId="7" fillId="3" borderId="17" xfId="0" applyNumberFormat="1" applyFont="1" applyFill="1" applyBorder="1" applyAlignment="1" applyProtection="1">
      <alignment horizontal="center" vertical="top"/>
    </xf>
    <xf numFmtId="0" fontId="7" fillId="3" borderId="17" xfId="0" applyNumberFormat="1" applyFont="1" applyFill="1" applyBorder="1" applyAlignment="1" applyProtection="1">
      <alignment horizontal="left" vertical="top" wrapText="1"/>
    </xf>
    <xf numFmtId="0" fontId="7" fillId="3" borderId="17" xfId="0" applyNumberFormat="1" applyFont="1" applyFill="1" applyBorder="1" applyAlignment="1" applyProtection="1">
      <alignment horizontal="left" vertical="top"/>
    </xf>
    <xf numFmtId="0" fontId="4" fillId="3" borderId="0" xfId="0" applyNumberFormat="1" applyFont="1" applyFill="1" applyBorder="1" applyAlignment="1" applyProtection="1">
      <alignment vertical="top"/>
    </xf>
    <xf numFmtId="0" fontId="4" fillId="3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2" fontId="0" fillId="0" borderId="0" xfId="0" applyNumberFormat="1" applyBorder="1"/>
    <xf numFmtId="0" fontId="2" fillId="2" borderId="0" xfId="0" applyFont="1" applyFill="1" applyBorder="1" applyAlignment="1">
      <alignment wrapText="1"/>
    </xf>
    <xf numFmtId="0" fontId="4" fillId="0" borderId="1" xfId="0" applyNumberFormat="1" applyFont="1" applyFill="1" applyBorder="1" applyAlignment="1" applyProtection="1">
      <alignment horizontal="left" vertical="top" indent="8"/>
    </xf>
    <xf numFmtId="0" fontId="4" fillId="0" borderId="5" xfId="0" applyNumberFormat="1" applyFont="1" applyFill="1" applyBorder="1" applyAlignment="1" applyProtection="1">
      <alignment horizontal="left" vertical="top" indent="8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7" fillId="0" borderId="4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7"/>
  <sheetViews>
    <sheetView tabSelected="1" topLeftCell="A40" workbookViewId="0">
      <selection activeCell="B57" sqref="B57"/>
    </sheetView>
  </sheetViews>
  <sheetFormatPr defaultRowHeight="15"/>
  <cols>
    <col min="1" max="1" width="20.7109375" customWidth="1"/>
    <col min="2" max="2" width="12.28515625" customWidth="1"/>
    <col min="3" max="3" width="13" customWidth="1"/>
    <col min="4" max="4" width="11.140625" customWidth="1"/>
    <col min="5" max="5" width="10.42578125" customWidth="1"/>
    <col min="6" max="6" width="12.28515625" customWidth="1"/>
    <col min="7" max="7" width="13.5703125" customWidth="1"/>
    <col min="8" max="8" width="11.5703125" customWidth="1"/>
    <col min="11" max="11" width="12.7109375" customWidth="1"/>
  </cols>
  <sheetData>
    <row r="1" spans="1:24">
      <c r="A1" s="1"/>
      <c r="B1" s="1"/>
      <c r="C1" s="1"/>
      <c r="D1" s="1"/>
      <c r="E1" s="2"/>
      <c r="F1" s="3"/>
      <c r="G1" s="1"/>
      <c r="H1" s="1"/>
      <c r="I1" s="1"/>
      <c r="J1" s="1"/>
      <c r="K1" s="1"/>
      <c r="L1" s="1"/>
      <c r="M1" s="4"/>
      <c r="N1" s="5"/>
      <c r="O1" s="5"/>
      <c r="P1" s="4"/>
      <c r="Q1" s="6"/>
      <c r="R1" s="4"/>
      <c r="S1" s="4"/>
      <c r="T1" s="4"/>
      <c r="U1" s="4"/>
      <c r="V1" s="4"/>
      <c r="W1" s="4"/>
      <c r="X1" s="4"/>
    </row>
    <row r="2" spans="1:24">
      <c r="A2" s="7" t="s">
        <v>65</v>
      </c>
      <c r="B2" s="1"/>
      <c r="C2" s="1"/>
      <c r="D2" s="1"/>
      <c r="E2" s="1"/>
      <c r="F2" s="3"/>
      <c r="G2" s="1"/>
      <c r="H2" s="1"/>
      <c r="I2" s="1"/>
      <c r="J2" s="1"/>
      <c r="K2" s="1"/>
      <c r="L2" s="1"/>
      <c r="M2" s="8"/>
      <c r="N2" s="9"/>
      <c r="O2" s="9"/>
      <c r="P2" s="9"/>
      <c r="Q2" s="10"/>
      <c r="R2" s="9"/>
      <c r="S2" s="5"/>
      <c r="T2" s="5"/>
      <c r="U2" s="5"/>
      <c r="V2" s="5"/>
      <c r="W2" s="5"/>
      <c r="X2" s="5"/>
    </row>
    <row r="3" spans="1:24">
      <c r="A3" s="1"/>
      <c r="B3" s="1"/>
      <c r="C3" s="1"/>
      <c r="D3" s="1"/>
      <c r="E3" s="1"/>
      <c r="F3" s="3"/>
      <c r="G3" s="1"/>
      <c r="H3" s="1"/>
      <c r="I3" s="1"/>
      <c r="J3" s="1"/>
      <c r="K3" s="1"/>
      <c r="L3" s="1"/>
      <c r="M3" s="89"/>
      <c r="N3" s="11"/>
      <c r="O3" s="11"/>
      <c r="P3" s="12"/>
      <c r="Q3" s="13"/>
      <c r="R3" s="10"/>
      <c r="S3" s="5"/>
      <c r="T3" s="5"/>
      <c r="U3" s="5"/>
      <c r="V3" s="5"/>
      <c r="W3" s="5"/>
      <c r="X3" s="5"/>
    </row>
    <row r="4" spans="1:24">
      <c r="A4" s="14" t="s">
        <v>0</v>
      </c>
      <c r="B4" s="14"/>
      <c r="C4" s="14"/>
      <c r="D4" s="14" t="s">
        <v>1</v>
      </c>
      <c r="E4" s="14"/>
      <c r="F4" s="15"/>
      <c r="G4" s="14"/>
      <c r="H4" s="14"/>
      <c r="I4" s="14"/>
      <c r="J4" s="14"/>
      <c r="K4" s="14"/>
      <c r="L4" s="16"/>
      <c r="M4" s="89"/>
      <c r="N4" s="11"/>
      <c r="O4" s="11"/>
      <c r="P4" s="13"/>
      <c r="Q4" s="13"/>
      <c r="R4" s="10"/>
      <c r="S4" s="5"/>
      <c r="T4" s="5"/>
      <c r="U4" s="5"/>
      <c r="V4" s="5"/>
      <c r="W4" s="5"/>
      <c r="X4" s="5"/>
    </row>
    <row r="5" spans="1:24">
      <c r="A5" s="14" t="s">
        <v>2</v>
      </c>
      <c r="B5" s="14"/>
      <c r="C5" s="14"/>
      <c r="D5" s="14" t="s">
        <v>3</v>
      </c>
      <c r="E5" s="14"/>
      <c r="F5" s="15"/>
      <c r="G5" s="14"/>
      <c r="H5" s="14"/>
      <c r="I5" s="14"/>
      <c r="J5" s="14"/>
      <c r="K5" s="14"/>
      <c r="L5" s="16"/>
      <c r="M5" s="8"/>
      <c r="N5" s="11"/>
      <c r="O5" s="11"/>
      <c r="P5" s="13"/>
      <c r="Q5" s="13"/>
      <c r="R5" s="10"/>
      <c r="S5" s="5"/>
      <c r="T5" s="5"/>
      <c r="U5" s="5"/>
      <c r="V5" s="5"/>
      <c r="W5" s="5"/>
      <c r="X5" s="5"/>
    </row>
    <row r="6" spans="1:24">
      <c r="A6" s="14" t="s">
        <v>4</v>
      </c>
      <c r="B6" s="14"/>
      <c r="C6" s="14"/>
      <c r="D6" s="14" t="s">
        <v>5</v>
      </c>
      <c r="E6" s="14"/>
      <c r="F6" s="15"/>
      <c r="G6" s="14"/>
      <c r="H6" s="14"/>
      <c r="I6" s="14"/>
      <c r="J6" s="14"/>
      <c r="K6" s="14"/>
      <c r="L6" s="16"/>
      <c r="M6" s="89"/>
      <c r="N6" s="11"/>
      <c r="O6" s="17"/>
      <c r="P6" s="12"/>
      <c r="Q6" s="18"/>
      <c r="R6" s="10"/>
      <c r="S6" s="5"/>
      <c r="T6" s="5"/>
      <c r="U6" s="5"/>
      <c r="V6" s="5"/>
      <c r="W6" s="5"/>
      <c r="X6" s="5"/>
    </row>
    <row r="7" spans="1:24">
      <c r="A7" s="14" t="s">
        <v>6</v>
      </c>
      <c r="B7" s="14"/>
      <c r="C7" s="14"/>
      <c r="D7" s="14" t="s">
        <v>7</v>
      </c>
      <c r="E7" s="14"/>
      <c r="F7" s="15"/>
      <c r="G7" s="14"/>
      <c r="H7" s="14"/>
      <c r="I7" s="14"/>
      <c r="J7" s="14"/>
      <c r="K7" s="14"/>
      <c r="L7" s="16"/>
      <c r="M7" s="89"/>
      <c r="N7" s="11"/>
      <c r="O7" s="17"/>
      <c r="P7" s="19"/>
      <c r="Q7" s="18"/>
      <c r="R7" s="10"/>
      <c r="S7" s="5"/>
      <c r="T7" s="5"/>
      <c r="U7" s="5"/>
      <c r="V7" s="5"/>
      <c r="W7" s="5"/>
      <c r="X7" s="5"/>
    </row>
    <row r="8" spans="1:24">
      <c r="A8" s="14" t="s">
        <v>8</v>
      </c>
      <c r="B8" s="14">
        <v>11468.9</v>
      </c>
      <c r="C8" s="14"/>
      <c r="D8" s="14" t="s">
        <v>9</v>
      </c>
      <c r="E8" s="14"/>
      <c r="F8" s="15"/>
      <c r="G8" s="14"/>
      <c r="H8" s="14"/>
      <c r="I8" s="14"/>
      <c r="J8" s="14"/>
      <c r="K8" s="14"/>
      <c r="L8" s="16"/>
      <c r="M8" s="8"/>
      <c r="N8" s="11"/>
      <c r="O8" s="17"/>
      <c r="P8" s="19"/>
      <c r="Q8" s="13"/>
      <c r="R8" s="10"/>
      <c r="S8" s="5"/>
      <c r="T8" s="5"/>
      <c r="U8" s="5"/>
      <c r="V8" s="5"/>
      <c r="W8" s="20"/>
      <c r="X8" s="5"/>
    </row>
    <row r="9" spans="1:24">
      <c r="A9" s="21" t="s">
        <v>64</v>
      </c>
      <c r="B9" s="14"/>
      <c r="C9" s="14"/>
      <c r="D9" s="14"/>
      <c r="E9" s="14"/>
      <c r="F9" s="15"/>
      <c r="G9" s="14"/>
      <c r="H9" s="14"/>
      <c r="I9" s="14"/>
      <c r="J9" s="14"/>
      <c r="K9" s="14"/>
      <c r="L9" s="16"/>
      <c r="M9" s="22"/>
      <c r="N9" s="11"/>
      <c r="O9" s="17"/>
      <c r="P9" s="22"/>
      <c r="Q9" s="23"/>
      <c r="R9" s="10"/>
      <c r="S9" s="5"/>
      <c r="T9" s="5"/>
      <c r="U9" s="5"/>
      <c r="V9" s="5"/>
      <c r="W9" s="5"/>
      <c r="X9" s="5"/>
    </row>
    <row r="10" spans="1:24" ht="15.75" thickBot="1">
      <c r="A10" s="14"/>
      <c r="B10" s="14"/>
      <c r="C10" s="14"/>
      <c r="D10" s="14"/>
      <c r="E10" s="14"/>
      <c r="F10" s="15"/>
      <c r="G10" s="14"/>
      <c r="H10" s="14"/>
      <c r="I10" s="14"/>
      <c r="J10" s="14"/>
      <c r="K10" s="14"/>
      <c r="L10" s="16"/>
      <c r="M10" s="24"/>
      <c r="N10" s="17"/>
      <c r="O10" s="17"/>
      <c r="P10" s="19"/>
      <c r="Q10" s="13"/>
      <c r="R10" s="10"/>
      <c r="S10" s="5"/>
      <c r="T10" s="5"/>
      <c r="U10" s="5"/>
      <c r="V10" s="5"/>
      <c r="W10" s="5"/>
      <c r="X10" s="5"/>
    </row>
    <row r="11" spans="1:24">
      <c r="A11" s="90" t="s">
        <v>10</v>
      </c>
      <c r="B11" s="92" t="s">
        <v>11</v>
      </c>
      <c r="C11" s="93"/>
      <c r="D11" s="93"/>
      <c r="E11" s="94"/>
      <c r="F11" s="95"/>
      <c r="G11" s="92" t="s">
        <v>12</v>
      </c>
      <c r="H11" s="93"/>
      <c r="I11" s="93"/>
      <c r="J11" s="93"/>
      <c r="K11" s="96"/>
      <c r="L11" s="16"/>
      <c r="M11" s="8"/>
      <c r="N11" s="17"/>
      <c r="O11" s="11"/>
      <c r="P11" s="19"/>
      <c r="Q11" s="13"/>
      <c r="R11" s="25"/>
      <c r="S11" s="5"/>
      <c r="T11" s="5"/>
      <c r="U11" s="5"/>
      <c r="V11" s="5"/>
      <c r="W11" s="5"/>
      <c r="X11" s="5"/>
    </row>
    <row r="12" spans="1:24" ht="26.25" thickBot="1">
      <c r="A12" s="91"/>
      <c r="B12" s="26" t="s">
        <v>13</v>
      </c>
      <c r="C12" s="27" t="s">
        <v>14</v>
      </c>
      <c r="D12" s="28" t="s">
        <v>15</v>
      </c>
      <c r="E12" s="27" t="s">
        <v>16</v>
      </c>
      <c r="F12" s="29" t="s">
        <v>17</v>
      </c>
      <c r="G12" s="30" t="s">
        <v>13</v>
      </c>
      <c r="H12" s="31" t="s">
        <v>14</v>
      </c>
      <c r="I12" s="32" t="s">
        <v>15</v>
      </c>
      <c r="J12" s="31" t="s">
        <v>16</v>
      </c>
      <c r="K12" s="33" t="s">
        <v>17</v>
      </c>
      <c r="L12" s="16"/>
      <c r="M12" s="89"/>
      <c r="N12" s="17"/>
      <c r="O12" s="11"/>
      <c r="P12" s="18"/>
      <c r="Q12" s="13"/>
      <c r="R12" s="25"/>
      <c r="S12" s="5"/>
      <c r="T12" s="5"/>
      <c r="U12" s="5"/>
      <c r="V12" s="5"/>
      <c r="W12" s="5"/>
      <c r="X12" s="5"/>
    </row>
    <row r="13" spans="1:24">
      <c r="A13" s="34" t="s">
        <v>18</v>
      </c>
      <c r="B13" s="35">
        <v>930895.5</v>
      </c>
      <c r="C13" s="36">
        <v>211191.64999999997</v>
      </c>
      <c r="D13" s="36"/>
      <c r="E13" s="36"/>
      <c r="F13" s="37">
        <f t="shared" ref="F13:F20" si="0">SUM(B13:E13)</f>
        <v>1142087.1499999999</v>
      </c>
      <c r="G13" s="35">
        <v>674704.32000000007</v>
      </c>
      <c r="H13" s="36">
        <v>116896</v>
      </c>
      <c r="I13" s="36"/>
      <c r="J13" s="36"/>
      <c r="K13" s="37">
        <f t="shared" ref="K13:K20" si="1">SUM(G13:J13)</f>
        <v>791600.32000000007</v>
      </c>
      <c r="L13" s="16"/>
      <c r="M13" s="89"/>
      <c r="N13" s="17"/>
      <c r="O13" s="11"/>
      <c r="P13" s="13"/>
      <c r="Q13" s="13"/>
      <c r="R13" s="10"/>
      <c r="S13" s="5"/>
      <c r="T13" s="5"/>
      <c r="U13" s="5"/>
      <c r="V13" s="5"/>
      <c r="W13" s="5"/>
      <c r="X13" s="5"/>
    </row>
    <row r="14" spans="1:24">
      <c r="A14" s="34" t="s">
        <v>19</v>
      </c>
      <c r="B14" s="38">
        <v>63692.85</v>
      </c>
      <c r="C14" s="39">
        <v>666.67</v>
      </c>
      <c r="D14" s="39"/>
      <c r="E14" s="39"/>
      <c r="F14" s="40">
        <f t="shared" si="0"/>
        <v>64359.519999999997</v>
      </c>
      <c r="G14" s="38">
        <v>47526.299999999996</v>
      </c>
      <c r="H14" s="39"/>
      <c r="I14" s="39"/>
      <c r="J14" s="39"/>
      <c r="K14" s="40">
        <f t="shared" si="1"/>
        <v>47526.299999999996</v>
      </c>
      <c r="L14" s="16"/>
      <c r="M14" s="22"/>
      <c r="N14" s="17"/>
      <c r="O14" s="41"/>
      <c r="P14" s="42"/>
      <c r="Q14" s="13"/>
      <c r="R14" s="10"/>
      <c r="S14" s="5"/>
      <c r="T14" s="5"/>
      <c r="U14" s="5"/>
      <c r="V14" s="5"/>
      <c r="W14" s="5"/>
      <c r="X14" s="5"/>
    </row>
    <row r="15" spans="1:24">
      <c r="A15" s="34" t="s">
        <v>20</v>
      </c>
      <c r="B15" s="38">
        <v>308178.81</v>
      </c>
      <c r="C15" s="39"/>
      <c r="D15" s="39"/>
      <c r="E15" s="39"/>
      <c r="F15" s="40">
        <f t="shared" si="0"/>
        <v>308178.81</v>
      </c>
      <c r="G15" s="38">
        <v>275836.26</v>
      </c>
      <c r="H15" s="39"/>
      <c r="I15" s="39"/>
      <c r="J15" s="39"/>
      <c r="K15" s="40">
        <f t="shared" si="1"/>
        <v>275836.26</v>
      </c>
      <c r="L15" s="16"/>
      <c r="M15" s="43"/>
      <c r="N15" s="11"/>
      <c r="O15" s="11"/>
      <c r="P15" s="13"/>
      <c r="Q15" s="13"/>
      <c r="R15" s="9"/>
      <c r="S15" s="5"/>
      <c r="T15" s="5"/>
      <c r="U15" s="5"/>
      <c r="V15" s="5"/>
      <c r="W15" s="5"/>
      <c r="X15" s="5"/>
    </row>
    <row r="16" spans="1:24">
      <c r="A16" s="34" t="s">
        <v>21</v>
      </c>
      <c r="B16" s="38">
        <v>336280.18</v>
      </c>
      <c r="C16" s="39"/>
      <c r="D16" s="39"/>
      <c r="E16" s="39"/>
      <c r="F16" s="40">
        <f t="shared" si="0"/>
        <v>336280.18</v>
      </c>
      <c r="G16" s="38">
        <v>161693.34000000003</v>
      </c>
      <c r="H16" s="39"/>
      <c r="I16" s="39"/>
      <c r="J16" s="39"/>
      <c r="K16" s="40">
        <f t="shared" si="1"/>
        <v>161693.34000000003</v>
      </c>
      <c r="L16" s="16"/>
      <c r="M16" s="19"/>
      <c r="N16" s="11"/>
      <c r="O16" s="11"/>
      <c r="P16" s="44"/>
      <c r="Q16" s="13"/>
      <c r="R16" s="10"/>
      <c r="S16" s="5"/>
      <c r="T16" s="5"/>
      <c r="U16" s="5"/>
      <c r="V16" s="5"/>
      <c r="W16" s="5"/>
      <c r="X16" s="5"/>
    </row>
    <row r="17" spans="1:24">
      <c r="A17" s="45" t="s">
        <v>22</v>
      </c>
      <c r="B17" s="38">
        <v>1009746.95</v>
      </c>
      <c r="C17" s="39"/>
      <c r="D17" s="39"/>
      <c r="E17" s="39"/>
      <c r="F17" s="40">
        <f t="shared" si="0"/>
        <v>1009746.95</v>
      </c>
      <c r="G17" s="38">
        <v>675540.12</v>
      </c>
      <c r="H17" s="39"/>
      <c r="I17" s="39"/>
      <c r="J17" s="39"/>
      <c r="K17" s="40">
        <f t="shared" si="1"/>
        <v>675540.12</v>
      </c>
      <c r="L17" s="16"/>
      <c r="M17" s="46"/>
      <c r="N17" s="41"/>
      <c r="O17" s="11"/>
      <c r="P17" s="13"/>
      <c r="Q17" s="13"/>
      <c r="R17" s="10"/>
      <c r="S17" s="5"/>
      <c r="T17" s="5"/>
      <c r="U17" s="5"/>
      <c r="V17" s="5"/>
      <c r="W17" s="5"/>
      <c r="X17" s="5"/>
    </row>
    <row r="18" spans="1:24">
      <c r="A18" s="47" t="s">
        <v>23</v>
      </c>
      <c r="B18" s="38"/>
      <c r="C18" s="39"/>
      <c r="D18" s="39"/>
      <c r="E18" s="39"/>
      <c r="F18" s="40">
        <f t="shared" si="0"/>
        <v>0</v>
      </c>
      <c r="G18" s="38"/>
      <c r="H18" s="39"/>
      <c r="I18" s="39"/>
      <c r="J18" s="39"/>
      <c r="K18" s="40">
        <f t="shared" si="1"/>
        <v>0</v>
      </c>
      <c r="L18" s="16"/>
      <c r="M18" s="46"/>
      <c r="N18" s="41"/>
      <c r="O18" s="11"/>
      <c r="P18" s="13"/>
      <c r="Q18" s="13"/>
      <c r="R18" s="10"/>
      <c r="S18" s="5"/>
      <c r="T18" s="5"/>
      <c r="U18" s="5"/>
      <c r="V18" s="5"/>
      <c r="W18" s="5"/>
      <c r="X18" s="5"/>
    </row>
    <row r="19" spans="1:24">
      <c r="A19" s="48" t="s">
        <v>24</v>
      </c>
      <c r="B19" s="49"/>
      <c r="C19" s="50">
        <v>19350</v>
      </c>
      <c r="D19" s="50"/>
      <c r="E19" s="50"/>
      <c r="F19" s="40">
        <f t="shared" si="0"/>
        <v>19350</v>
      </c>
      <c r="G19" s="49"/>
      <c r="H19" s="50">
        <v>19350</v>
      </c>
      <c r="I19" s="50"/>
      <c r="J19" s="50"/>
      <c r="K19" s="40">
        <f t="shared" si="1"/>
        <v>19350</v>
      </c>
      <c r="L19" s="16"/>
      <c r="M19" s="46"/>
      <c r="N19" s="41"/>
      <c r="O19" s="11"/>
      <c r="P19" s="13"/>
      <c r="Q19" s="13"/>
      <c r="R19" s="10"/>
      <c r="S19" s="5"/>
      <c r="T19" s="5"/>
      <c r="U19" s="5"/>
      <c r="V19" s="5"/>
      <c r="W19" s="5"/>
      <c r="X19" s="5"/>
    </row>
    <row r="20" spans="1:24" ht="15.75" thickBot="1">
      <c r="A20" s="47" t="s">
        <v>25</v>
      </c>
      <c r="B20" s="51"/>
      <c r="C20" s="52"/>
      <c r="D20" s="52"/>
      <c r="E20" s="52"/>
      <c r="F20" s="53">
        <f t="shared" si="0"/>
        <v>0</v>
      </c>
      <c r="G20" s="51">
        <v>273.14819999999997</v>
      </c>
      <c r="H20" s="52"/>
      <c r="I20" s="52"/>
      <c r="J20" s="52"/>
      <c r="K20" s="53">
        <f t="shared" si="1"/>
        <v>273.14819999999997</v>
      </c>
      <c r="L20" s="16"/>
      <c r="M20" s="19"/>
      <c r="N20" s="41"/>
      <c r="O20" s="11"/>
      <c r="P20" s="13"/>
      <c r="Q20" s="13"/>
      <c r="R20" s="10"/>
      <c r="S20" s="5"/>
      <c r="T20" s="5"/>
      <c r="U20" s="5"/>
      <c r="V20" s="5"/>
      <c r="W20" s="5"/>
      <c r="X20" s="5"/>
    </row>
    <row r="21" spans="1:24" ht="15.75" thickBot="1">
      <c r="A21" s="54" t="s">
        <v>26</v>
      </c>
      <c r="B21" s="55">
        <f>SUM(B13:B20)</f>
        <v>2648794.29</v>
      </c>
      <c r="C21" s="55">
        <f t="shared" ref="C21:K21" si="2">SUM(C13:C20)</f>
        <v>231208.31999999998</v>
      </c>
      <c r="D21" s="55">
        <f t="shared" si="2"/>
        <v>0</v>
      </c>
      <c r="E21" s="55">
        <f t="shared" si="2"/>
        <v>0</v>
      </c>
      <c r="F21" s="55">
        <f t="shared" si="2"/>
        <v>2880002.61</v>
      </c>
      <c r="G21" s="55">
        <f t="shared" si="2"/>
        <v>1835573.4882000003</v>
      </c>
      <c r="H21" s="55">
        <f t="shared" si="2"/>
        <v>136246</v>
      </c>
      <c r="I21" s="55">
        <f t="shared" si="2"/>
        <v>0</v>
      </c>
      <c r="J21" s="55">
        <f t="shared" si="2"/>
        <v>0</v>
      </c>
      <c r="K21" s="55">
        <f t="shared" si="2"/>
        <v>1971819.4882000003</v>
      </c>
      <c r="L21" s="56"/>
      <c r="M21" s="46"/>
      <c r="N21" s="9"/>
      <c r="O21" s="9"/>
      <c r="P21" s="9"/>
      <c r="Q21" s="9"/>
      <c r="R21" s="10"/>
      <c r="S21" s="4"/>
      <c r="T21" s="4"/>
      <c r="U21" s="4"/>
      <c r="V21" s="4"/>
      <c r="W21" s="4"/>
      <c r="X21" s="4"/>
    </row>
    <row r="22" spans="1:24">
      <c r="M22" s="19"/>
      <c r="N22" s="57"/>
      <c r="O22" s="9"/>
      <c r="P22" s="44"/>
      <c r="Q22" s="9"/>
      <c r="R22" s="10"/>
      <c r="S22" s="4"/>
      <c r="T22" s="4"/>
      <c r="U22" s="4"/>
      <c r="V22" s="4"/>
      <c r="W22" s="4"/>
      <c r="X22" s="4"/>
    </row>
    <row r="23" spans="1:24">
      <c r="M23" s="44"/>
      <c r="N23" s="57"/>
      <c r="O23" s="9"/>
      <c r="P23" s="44"/>
      <c r="Q23" s="9"/>
      <c r="R23" s="10"/>
      <c r="S23" s="4"/>
      <c r="T23" s="4"/>
      <c r="U23" s="4"/>
      <c r="V23" s="4"/>
      <c r="W23" s="4"/>
      <c r="X23" s="4"/>
    </row>
    <row r="24" spans="1:24">
      <c r="A24" s="58" t="s">
        <v>27</v>
      </c>
      <c r="B24" s="15"/>
      <c r="C24" s="15"/>
      <c r="D24" s="15"/>
      <c r="E24" s="15"/>
      <c r="F24" s="15"/>
      <c r="M24" s="44"/>
      <c r="N24" s="57"/>
      <c r="O24" s="9"/>
      <c r="P24" s="44"/>
      <c r="Q24" s="10"/>
      <c r="R24" s="10"/>
      <c r="S24" s="4"/>
      <c r="T24" s="4"/>
      <c r="U24" s="4"/>
      <c r="V24" s="4"/>
      <c r="W24" s="4"/>
      <c r="X24" s="4"/>
    </row>
    <row r="25" spans="1:24">
      <c r="A25" s="59"/>
      <c r="B25" s="15"/>
      <c r="C25" s="15"/>
      <c r="D25" s="15"/>
      <c r="E25" s="15"/>
      <c r="F25" s="15"/>
      <c r="M25" s="44"/>
      <c r="N25" s="57"/>
      <c r="O25" s="9"/>
      <c r="P25" s="9"/>
      <c r="Q25" s="9"/>
      <c r="R25" s="10"/>
      <c r="S25" s="4"/>
      <c r="T25" s="4"/>
      <c r="U25" s="4"/>
      <c r="V25" s="4"/>
      <c r="W25" s="4"/>
      <c r="X25" s="4"/>
    </row>
    <row r="26" spans="1:24" ht="38.25">
      <c r="A26" s="60" t="s">
        <v>10</v>
      </c>
      <c r="B26" s="61" t="s">
        <v>28</v>
      </c>
      <c r="C26" s="61" t="s">
        <v>29</v>
      </c>
      <c r="D26" s="61" t="s">
        <v>30</v>
      </c>
      <c r="E26" s="61" t="s">
        <v>31</v>
      </c>
      <c r="F26" s="62" t="s">
        <v>32</v>
      </c>
      <c r="M26" s="46"/>
      <c r="N26" s="9"/>
      <c r="O26" s="9"/>
      <c r="P26" s="9"/>
      <c r="Q26" s="9"/>
      <c r="R26" s="10"/>
      <c r="S26" s="4"/>
      <c r="T26" s="4"/>
      <c r="U26" s="4"/>
      <c r="V26" s="4"/>
      <c r="W26" s="4"/>
      <c r="X26" s="4"/>
    </row>
    <row r="27" spans="1:24" ht="25.5">
      <c r="A27" s="63" t="s">
        <v>33</v>
      </c>
      <c r="B27" s="39">
        <v>0</v>
      </c>
      <c r="C27" s="39">
        <f>K13+K14+K20+K18+K19</f>
        <v>858749.76820000017</v>
      </c>
      <c r="D27" s="39">
        <f>SUM(D28:D50)</f>
        <v>1235135.9281391217</v>
      </c>
      <c r="E27" s="39">
        <f>SUM(E28:E50)</f>
        <v>1263079.2704959998</v>
      </c>
      <c r="F27" s="64">
        <f>SUM(B27+C27-E27)</f>
        <v>-404329.50229599967</v>
      </c>
      <c r="M27" s="19"/>
      <c r="N27" s="57"/>
      <c r="O27" s="9"/>
      <c r="P27" s="65"/>
      <c r="Q27" s="9"/>
      <c r="R27" s="10"/>
      <c r="S27" s="4"/>
      <c r="T27" s="4"/>
      <c r="U27" s="4"/>
      <c r="V27" s="4"/>
      <c r="W27" s="4"/>
      <c r="X27" s="4"/>
    </row>
    <row r="28" spans="1:24">
      <c r="A28" s="66" t="s">
        <v>34</v>
      </c>
      <c r="B28" s="67"/>
      <c r="C28" s="67"/>
      <c r="D28" s="67">
        <v>4595.8358639999997</v>
      </c>
      <c r="E28" s="67">
        <v>4595.8358639999997</v>
      </c>
      <c r="F28" s="68"/>
      <c r="G28" s="69"/>
      <c r="M28" s="19"/>
      <c r="N28" s="57"/>
      <c r="O28" s="9"/>
      <c r="P28" s="65"/>
      <c r="Q28" s="43"/>
      <c r="R28" s="10"/>
      <c r="S28" s="4"/>
      <c r="T28" s="4"/>
      <c r="U28" s="4"/>
      <c r="V28" s="4"/>
      <c r="W28" s="4"/>
      <c r="X28" s="4"/>
    </row>
    <row r="29" spans="1:24">
      <c r="A29" s="70" t="s">
        <v>35</v>
      </c>
      <c r="B29" s="68"/>
      <c r="C29" s="68"/>
      <c r="D29" s="68">
        <v>4719.5121951219517</v>
      </c>
      <c r="E29" s="68">
        <v>1500</v>
      </c>
      <c r="F29" s="68"/>
      <c r="G29" s="69"/>
      <c r="H29" s="15"/>
      <c r="M29" s="19"/>
      <c r="N29" s="57"/>
      <c r="O29" s="9"/>
      <c r="P29" s="65"/>
      <c r="Q29" s="71"/>
      <c r="R29" s="10"/>
      <c r="S29" s="4"/>
      <c r="T29" s="4"/>
      <c r="U29" s="4"/>
      <c r="V29" s="4"/>
      <c r="W29" s="4"/>
      <c r="X29" s="4"/>
    </row>
    <row r="30" spans="1:24">
      <c r="A30" s="72" t="s">
        <v>36</v>
      </c>
      <c r="B30" s="68"/>
      <c r="C30" s="68"/>
      <c r="D30" s="68">
        <v>3850</v>
      </c>
      <c r="E30" s="68">
        <v>3850</v>
      </c>
      <c r="F30" s="68"/>
      <c r="G30" s="69"/>
      <c r="H30" s="15"/>
      <c r="M30" s="19"/>
      <c r="N30" s="57"/>
      <c r="O30" s="9"/>
      <c r="P30" s="9"/>
      <c r="Q30" s="71"/>
      <c r="R30" s="9"/>
      <c r="S30" s="4"/>
      <c r="T30" s="4"/>
      <c r="U30" s="4"/>
      <c r="V30" s="4"/>
      <c r="W30" s="4"/>
      <c r="X30" s="4"/>
    </row>
    <row r="31" spans="1:24">
      <c r="A31" s="70" t="s">
        <v>37</v>
      </c>
      <c r="B31" s="68"/>
      <c r="C31" s="68"/>
      <c r="D31" s="68">
        <v>165027.29999999999</v>
      </c>
      <c r="E31" s="68">
        <v>165027.29999999999</v>
      </c>
      <c r="F31" s="68"/>
      <c r="G31" s="69"/>
      <c r="H31" s="15"/>
      <c r="M31" s="46"/>
      <c r="N31" s="9"/>
      <c r="O31" s="9"/>
      <c r="P31" s="9"/>
      <c r="Q31" s="71"/>
      <c r="R31" s="9"/>
      <c r="S31" s="4"/>
      <c r="T31" s="4"/>
      <c r="U31" s="4"/>
      <c r="V31" s="4"/>
      <c r="W31" s="4"/>
      <c r="X31" s="4"/>
    </row>
    <row r="32" spans="1:24">
      <c r="A32" s="72" t="s">
        <v>38</v>
      </c>
      <c r="B32" s="68"/>
      <c r="C32" s="68"/>
      <c r="D32" s="68">
        <v>47320</v>
      </c>
      <c r="E32" s="68">
        <v>47320</v>
      </c>
      <c r="F32" s="68"/>
      <c r="G32" s="69"/>
      <c r="H32" s="15"/>
      <c r="M32" s="46"/>
      <c r="N32" s="9"/>
      <c r="O32" s="9"/>
      <c r="P32" s="9"/>
      <c r="Q32" s="71"/>
      <c r="R32" s="9"/>
      <c r="S32" s="4"/>
      <c r="T32" s="4"/>
      <c r="U32" s="4"/>
      <c r="V32" s="4"/>
      <c r="W32" s="4"/>
      <c r="X32" s="4"/>
    </row>
    <row r="33" spans="1:24">
      <c r="A33" s="73" t="s">
        <v>39</v>
      </c>
      <c r="B33" s="68"/>
      <c r="C33" s="68"/>
      <c r="D33" s="68">
        <v>2600</v>
      </c>
      <c r="E33" s="68">
        <v>2600</v>
      </c>
      <c r="F33" s="68"/>
      <c r="G33" s="69"/>
      <c r="H33" s="15"/>
      <c r="M33" s="19"/>
      <c r="N33" s="9"/>
      <c r="O33" s="9"/>
      <c r="P33" s="9"/>
      <c r="Q33" s="71"/>
      <c r="R33" s="9"/>
      <c r="S33" s="4"/>
      <c r="T33" s="4"/>
      <c r="U33" s="4"/>
      <c r="V33" s="4"/>
      <c r="W33" s="4"/>
      <c r="X33" s="4"/>
    </row>
    <row r="34" spans="1:24">
      <c r="A34" s="73" t="s">
        <v>40</v>
      </c>
      <c r="B34" s="68"/>
      <c r="C34" s="68"/>
      <c r="D34" s="68">
        <v>25001.599999999999</v>
      </c>
      <c r="E34" s="68">
        <v>25001.599999999999</v>
      </c>
      <c r="F34" s="68"/>
      <c r="G34" s="69"/>
      <c r="H34" s="15"/>
      <c r="M34" s="19"/>
      <c r="N34" s="9"/>
      <c r="O34" s="9"/>
      <c r="P34" s="9"/>
      <c r="Q34" s="71"/>
      <c r="R34" s="9"/>
      <c r="S34" s="4"/>
      <c r="T34" s="4"/>
      <c r="U34" s="4"/>
      <c r="V34" s="4"/>
      <c r="W34" s="4"/>
      <c r="X34" s="4"/>
    </row>
    <row r="35" spans="1:24">
      <c r="A35" s="73" t="s">
        <v>41</v>
      </c>
      <c r="B35" s="68"/>
      <c r="C35" s="68"/>
      <c r="D35" s="68">
        <v>30000</v>
      </c>
      <c r="E35" s="68">
        <v>30000</v>
      </c>
      <c r="F35" s="68"/>
      <c r="G35" s="69"/>
      <c r="H35" s="15"/>
      <c r="M35" s="19"/>
      <c r="N35" s="9"/>
      <c r="O35" s="9"/>
      <c r="P35" s="9"/>
      <c r="Q35" s="71"/>
      <c r="R35" s="9"/>
      <c r="S35" s="4"/>
      <c r="T35" s="4"/>
      <c r="U35" s="4"/>
      <c r="V35" s="4"/>
      <c r="W35" s="4"/>
      <c r="X35" s="4"/>
    </row>
    <row r="36" spans="1:24">
      <c r="A36" s="73" t="s">
        <v>42</v>
      </c>
      <c r="B36" s="68"/>
      <c r="C36" s="68"/>
      <c r="D36" s="68">
        <v>1700</v>
      </c>
      <c r="E36" s="68">
        <v>1700</v>
      </c>
      <c r="F36" s="68"/>
      <c r="G36" s="69"/>
      <c r="H36" s="15"/>
      <c r="M36" s="19"/>
      <c r="N36" s="9"/>
      <c r="O36" s="9"/>
      <c r="P36" s="9"/>
      <c r="Q36" s="71"/>
      <c r="R36" s="9"/>
      <c r="S36" s="4"/>
      <c r="T36" s="4"/>
      <c r="U36" s="4"/>
      <c r="V36" s="4"/>
      <c r="W36" s="4"/>
      <c r="X36" s="4"/>
    </row>
    <row r="37" spans="1:24">
      <c r="A37" s="73" t="s">
        <v>43</v>
      </c>
      <c r="B37" s="68"/>
      <c r="C37" s="68"/>
      <c r="D37" s="68">
        <v>1953</v>
      </c>
      <c r="E37" s="68">
        <v>1953</v>
      </c>
      <c r="F37" s="68"/>
      <c r="G37" s="69"/>
      <c r="H37" s="15"/>
      <c r="M37" s="19"/>
      <c r="N37" s="9"/>
      <c r="O37" s="9"/>
      <c r="P37" s="9"/>
      <c r="Q37" s="71"/>
      <c r="R37" s="9"/>
      <c r="S37" s="4"/>
      <c r="T37" s="4"/>
      <c r="U37" s="4"/>
      <c r="V37" s="4"/>
      <c r="W37" s="4"/>
      <c r="X37" s="4"/>
    </row>
    <row r="38" spans="1:24" ht="25.5">
      <c r="A38" s="74" t="s">
        <v>44</v>
      </c>
      <c r="B38" s="68"/>
      <c r="C38" s="68"/>
      <c r="D38" s="68">
        <v>19955.88</v>
      </c>
      <c r="E38" s="68">
        <v>22934.7</v>
      </c>
      <c r="F38" s="68"/>
      <c r="G38" s="69"/>
      <c r="H38" s="15"/>
      <c r="M38" s="19"/>
      <c r="N38" s="9"/>
      <c r="O38" s="9"/>
      <c r="P38" s="9"/>
      <c r="Q38" s="71"/>
      <c r="R38" s="9"/>
    </row>
    <row r="39" spans="1:24">
      <c r="A39" s="72" t="s">
        <v>45</v>
      </c>
      <c r="B39" s="68"/>
      <c r="C39" s="68"/>
      <c r="D39" s="68">
        <v>3440.88</v>
      </c>
      <c r="E39" s="68">
        <v>3440.88</v>
      </c>
      <c r="F39" s="68"/>
      <c r="G39" s="69"/>
      <c r="H39" s="15"/>
      <c r="M39" s="19"/>
      <c r="N39" s="9"/>
      <c r="O39" s="9"/>
      <c r="P39" s="9"/>
      <c r="Q39" s="71"/>
      <c r="R39" s="9"/>
    </row>
    <row r="40" spans="1:24">
      <c r="A40" s="72" t="s">
        <v>46</v>
      </c>
      <c r="B40" s="68"/>
      <c r="C40" s="68"/>
      <c r="D40" s="68">
        <v>2291.7109439999999</v>
      </c>
      <c r="E40" s="68">
        <v>2291.7109439999999</v>
      </c>
      <c r="F40" s="68"/>
      <c r="G40" s="69"/>
      <c r="H40" s="15"/>
      <c r="M40" s="75"/>
      <c r="N40" s="4"/>
      <c r="O40" s="4"/>
      <c r="P40" s="4"/>
      <c r="Q40" s="76"/>
    </row>
    <row r="41" spans="1:24">
      <c r="A41" s="72" t="s">
        <v>47</v>
      </c>
      <c r="B41" s="68"/>
      <c r="C41" s="68"/>
      <c r="D41" s="68">
        <v>54078.036480000002</v>
      </c>
      <c r="E41" s="68">
        <v>54078.036480000002</v>
      </c>
      <c r="F41" s="68"/>
      <c r="G41" s="69"/>
      <c r="H41" s="15"/>
      <c r="M41" s="75"/>
      <c r="N41" s="4"/>
      <c r="O41" s="4"/>
      <c r="P41" s="4"/>
      <c r="Q41" s="76"/>
    </row>
    <row r="42" spans="1:24">
      <c r="A42" s="72" t="s">
        <v>48</v>
      </c>
      <c r="B42" s="68"/>
      <c r="C42" s="68"/>
      <c r="D42" s="68">
        <v>2158.4737439999994</v>
      </c>
      <c r="E42" s="68">
        <v>2158.4737439999994</v>
      </c>
      <c r="F42" s="68"/>
      <c r="G42" s="69"/>
      <c r="H42" s="15"/>
      <c r="M42" s="75"/>
      <c r="N42" s="4"/>
      <c r="O42" s="4"/>
      <c r="P42" s="4"/>
      <c r="Q42" s="76"/>
    </row>
    <row r="43" spans="1:24">
      <c r="A43" s="77" t="s">
        <v>49</v>
      </c>
      <c r="B43" s="68"/>
      <c r="C43" s="68"/>
      <c r="D43" s="68">
        <v>8151.8488319999997</v>
      </c>
      <c r="E43" s="68">
        <v>8151.8488319999997</v>
      </c>
      <c r="F43" s="68"/>
      <c r="G43" s="69"/>
      <c r="H43" s="15"/>
      <c r="M43" s="75"/>
      <c r="N43" s="4"/>
      <c r="O43" s="4"/>
      <c r="P43" s="4"/>
      <c r="Q43" s="76"/>
    </row>
    <row r="44" spans="1:24">
      <c r="A44" s="78" t="s">
        <v>50</v>
      </c>
      <c r="B44" s="68"/>
      <c r="C44" s="68"/>
      <c r="D44" s="68">
        <v>10368</v>
      </c>
      <c r="E44" s="68">
        <v>10368</v>
      </c>
      <c r="F44" s="68"/>
      <c r="G44" s="69"/>
      <c r="H44" s="15"/>
      <c r="M44" s="75"/>
      <c r="N44" s="4"/>
      <c r="O44" s="4"/>
      <c r="P44" s="4"/>
      <c r="Q44" s="76"/>
    </row>
    <row r="45" spans="1:24" ht="38.25">
      <c r="A45" s="78" t="s">
        <v>51</v>
      </c>
      <c r="B45" s="68"/>
      <c r="C45" s="68"/>
      <c r="D45" s="67">
        <v>59250.455424</v>
      </c>
      <c r="E45" s="67">
        <v>5913.4989599999999</v>
      </c>
      <c r="F45" s="68"/>
      <c r="G45" s="69"/>
      <c r="H45" s="15"/>
      <c r="M45" s="76"/>
      <c r="N45" s="76"/>
      <c r="O45" s="4"/>
      <c r="P45" s="4"/>
      <c r="Q45" s="4"/>
    </row>
    <row r="46" spans="1:24" ht="25.5">
      <c r="A46" s="78" t="s">
        <v>52</v>
      </c>
      <c r="B46" s="68"/>
      <c r="C46" s="68"/>
      <c r="D46" s="68">
        <v>472360.70354399993</v>
      </c>
      <c r="E46" s="68">
        <v>540675.40176000004</v>
      </c>
      <c r="F46" s="68"/>
      <c r="G46" s="69"/>
      <c r="H46" s="15"/>
      <c r="M46" s="76"/>
      <c r="N46" s="4"/>
      <c r="O46" s="4"/>
      <c r="P46" s="4"/>
      <c r="Q46" s="79"/>
    </row>
    <row r="47" spans="1:24">
      <c r="A47" s="78" t="s">
        <v>53</v>
      </c>
      <c r="B47" s="68"/>
      <c r="C47" s="68"/>
      <c r="D47" s="68">
        <v>214724.448072</v>
      </c>
      <c r="E47" s="68">
        <v>214724.448072</v>
      </c>
      <c r="F47" s="68"/>
      <c r="G47" s="69"/>
      <c r="M47" s="76"/>
      <c r="N47" s="80"/>
      <c r="O47" s="4"/>
      <c r="P47" s="4"/>
      <c r="Q47" s="76"/>
    </row>
    <row r="48" spans="1:24">
      <c r="A48" s="81" t="s">
        <v>54</v>
      </c>
      <c r="B48" s="68"/>
      <c r="C48" s="68"/>
      <c r="D48" s="68">
        <v>1143.2638079999997</v>
      </c>
      <c r="E48" s="68">
        <v>1143.2638079999997</v>
      </c>
      <c r="F48" s="68"/>
      <c r="G48" s="69"/>
      <c r="M48" s="79"/>
      <c r="N48" s="79"/>
      <c r="O48" s="4"/>
      <c r="P48" s="4"/>
      <c r="Q48" s="79"/>
    </row>
    <row r="49" spans="1:17">
      <c r="A49" s="81" t="s">
        <v>55</v>
      </c>
      <c r="B49" s="68">
        <v>0</v>
      </c>
      <c r="C49" s="68"/>
      <c r="D49" s="68">
        <v>64423.44720000001</v>
      </c>
      <c r="E49" s="68">
        <v>77629.740000000005</v>
      </c>
      <c r="F49" s="68">
        <f>B49+D49-E49</f>
        <v>-13206.292799999996</v>
      </c>
      <c r="G49" s="69"/>
      <c r="M49" s="75"/>
      <c r="N49" s="4"/>
      <c r="O49" s="4"/>
      <c r="P49" s="4"/>
      <c r="Q49" s="4"/>
    </row>
    <row r="50" spans="1:17">
      <c r="A50" s="81" t="s">
        <v>19</v>
      </c>
      <c r="B50" s="68"/>
      <c r="C50" s="68"/>
      <c r="D50" s="68">
        <v>36021.532031999996</v>
      </c>
      <c r="E50" s="68">
        <v>36021.532031999996</v>
      </c>
      <c r="F50" s="82"/>
      <c r="G50" s="69"/>
      <c r="M50" s="76"/>
      <c r="N50" s="4"/>
      <c r="O50" s="4"/>
      <c r="P50" s="4"/>
      <c r="Q50" s="4"/>
    </row>
    <row r="51" spans="1:17" ht="25.5">
      <c r="A51" s="83" t="s">
        <v>56</v>
      </c>
      <c r="B51" s="68">
        <v>0</v>
      </c>
      <c r="C51" s="68">
        <f>K16</f>
        <v>161693.34000000003</v>
      </c>
      <c r="D51" s="82">
        <v>174376.8</v>
      </c>
      <c r="E51" s="82">
        <v>366962.31180000008</v>
      </c>
      <c r="F51" s="82">
        <f>SUM(B51+C51-E51)</f>
        <v>-205268.97180000006</v>
      </c>
      <c r="G51" s="69"/>
      <c r="M51" s="76"/>
      <c r="N51" s="4"/>
      <c r="O51" s="4"/>
      <c r="P51" s="4"/>
      <c r="Q51" s="4"/>
    </row>
    <row r="52" spans="1:17" ht="25.5">
      <c r="A52" s="83" t="s">
        <v>57</v>
      </c>
      <c r="B52" s="68">
        <v>0</v>
      </c>
      <c r="C52" s="68">
        <f>K17</f>
        <v>675540.12</v>
      </c>
      <c r="D52" s="82">
        <v>0</v>
      </c>
      <c r="E52" s="82">
        <v>1665954.8499999999</v>
      </c>
      <c r="F52" s="82">
        <f>SUM(B52+C52-E52)</f>
        <v>-990414.72999999986</v>
      </c>
      <c r="G52" s="69"/>
      <c r="M52" s="76"/>
      <c r="N52" s="4"/>
      <c r="O52" s="4"/>
      <c r="P52" s="4"/>
      <c r="Q52" s="4"/>
    </row>
    <row r="53" spans="1:17">
      <c r="A53" s="83" t="s">
        <v>58</v>
      </c>
      <c r="B53" s="68">
        <v>0</v>
      </c>
      <c r="C53" s="68">
        <f>K15</f>
        <v>275836.26</v>
      </c>
      <c r="D53" s="82">
        <v>440640</v>
      </c>
      <c r="E53" s="82">
        <v>236513.28</v>
      </c>
      <c r="F53" s="82">
        <f>SUM(B53+C53-E53)</f>
        <v>39322.98000000001</v>
      </c>
      <c r="G53" s="69"/>
      <c r="M53" s="76"/>
      <c r="N53" s="4"/>
      <c r="O53" s="4"/>
      <c r="P53" s="4"/>
      <c r="Q53" s="6"/>
    </row>
    <row r="54" spans="1:17">
      <c r="A54" s="84" t="s">
        <v>59</v>
      </c>
      <c r="B54" s="82">
        <f>SUM(B27:B53)-B49</f>
        <v>0</v>
      </c>
      <c r="C54" s="82">
        <f>SUM(C27:C53)</f>
        <v>1971819.4882000003</v>
      </c>
      <c r="D54" s="82">
        <f>SUM(D27+D51+D52+D53)</f>
        <v>1850152.7281391218</v>
      </c>
      <c r="E54" s="82">
        <f>SUM(E27+E51+E52+E53)</f>
        <v>3532509.7122959993</v>
      </c>
      <c r="F54" s="82">
        <f>SUM(B54+C54-E54)</f>
        <v>-1560690.224095999</v>
      </c>
      <c r="G54" s="69"/>
      <c r="M54" s="76"/>
      <c r="N54" s="4"/>
      <c r="O54" s="4"/>
      <c r="P54" s="4"/>
      <c r="Q54" s="6"/>
    </row>
    <row r="55" spans="1:17">
      <c r="A55" s="85" t="s">
        <v>60</v>
      </c>
      <c r="B55" s="86"/>
      <c r="C55" s="86"/>
      <c r="D55" s="86"/>
      <c r="E55" s="86"/>
      <c r="F55" s="86"/>
      <c r="G55" s="85" t="s">
        <v>61</v>
      </c>
      <c r="H55" s="87"/>
      <c r="I55" s="87"/>
      <c r="J55" s="87"/>
      <c r="M55" s="76"/>
      <c r="N55" s="88"/>
      <c r="O55" s="4"/>
      <c r="Q55" s="6"/>
    </row>
    <row r="56" spans="1:17">
      <c r="A56" s="85" t="s">
        <v>62</v>
      </c>
      <c r="B56" s="86"/>
      <c r="C56" s="86"/>
      <c r="D56" s="86"/>
      <c r="E56" s="86"/>
      <c r="F56" s="86"/>
      <c r="G56" s="85" t="s">
        <v>63</v>
      </c>
      <c r="H56" s="87"/>
      <c r="I56" s="87"/>
      <c r="J56" s="87"/>
      <c r="M56" s="75"/>
      <c r="N56" s="88"/>
      <c r="O56" s="4"/>
      <c r="P56" s="4"/>
      <c r="Q56" s="4"/>
    </row>
    <row r="57" spans="1:17">
      <c r="A57" s="85"/>
      <c r="B57" s="86"/>
      <c r="C57" s="86"/>
      <c r="D57" s="86"/>
      <c r="E57" s="86"/>
      <c r="F57" s="86"/>
      <c r="G57" s="85"/>
      <c r="H57" s="87"/>
      <c r="I57" s="87"/>
      <c r="J57" s="87"/>
      <c r="M57" s="75"/>
      <c r="N57" s="88"/>
      <c r="O57" s="4"/>
      <c r="P57" s="4"/>
      <c r="Q57" s="4"/>
    </row>
  </sheetData>
  <mergeCells count="6">
    <mergeCell ref="M3:M4"/>
    <mergeCell ref="M6:M7"/>
    <mergeCell ref="A11:A12"/>
    <mergeCell ref="B11:F11"/>
    <mergeCell ref="G11:K11"/>
    <mergeCell ref="M12:M1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2015-04-17T09:25:45Z</dcterms:modified>
</cp:coreProperties>
</file>