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кв.I Ф2" sheetId="1" r:id="rId1"/>
    <sheet name="кв.II Ф2" sheetId="2" r:id="rId2"/>
    <sheet name="кв.III Ф2" sheetId="3" r:id="rId3"/>
    <sheet name="кв.IV Ф2" sheetId="4" r:id="rId4"/>
    <sheet name="ФОРМА 1" sheetId="5" r:id="rId5"/>
  </sheets>
  <definedNames>
    <definedName name="_xlnm.Print_Area" localSheetId="0">'кв.I Ф2'!$A$1:$H$31</definedName>
    <definedName name="_xlnm.Print_Area" localSheetId="1">'кв.II Ф2'!$A$1:$H$33</definedName>
    <definedName name="_xlnm.Print_Area" localSheetId="2">'кв.III Ф2'!$A$1:$H$34</definedName>
    <definedName name="_xlnm.Print_Area" localSheetId="3">'кв.IV Ф2'!$A$1:$H$47</definedName>
    <definedName name="_xlnm.Print_Area" localSheetId="4">'ФОРМА 1'!$A$1:$O$15</definedName>
  </definedNames>
  <calcPr fullCalcOnLoad="1"/>
</workbook>
</file>

<file path=xl/sharedStrings.xml><?xml version="1.0" encoding="utf-8"?>
<sst xmlns="http://schemas.openxmlformats.org/spreadsheetml/2006/main" count="498" uniqueCount="234">
  <si>
    <t>Отключенный фидер</t>
  </si>
  <si>
    <t>Дата</t>
  </si>
  <si>
    <t>откл.</t>
  </si>
  <si>
    <t>вкл.</t>
  </si>
  <si>
    <t>Время</t>
  </si>
  <si>
    <t>Причина отключения</t>
  </si>
  <si>
    <t>Мероприятия</t>
  </si>
  <si>
    <t>Форма №2</t>
  </si>
  <si>
    <t xml:space="preserve">Подробная информация о внеплановых отключениях, с указанием даты отключения объектов электросетевого </t>
  </si>
  <si>
    <t>хозяйства и включения их в работу, причин аварий (по итогам расследования в установленном порядке).</t>
  </si>
  <si>
    <t>Повреждение в сетях смежной электросетевой компании</t>
  </si>
  <si>
    <t>Повреждение в сети потребителя</t>
  </si>
  <si>
    <t>Воздействие сверхрасчетных природно-климатических нагрузок</t>
  </si>
  <si>
    <t>Повреждение оборудования в результате воздействия посторонних лиц или организаций</t>
  </si>
  <si>
    <t>Сверхнорматив-ные сроки эксплуатации и прочие причины</t>
  </si>
  <si>
    <t>Из них:</t>
  </si>
  <si>
    <t>Всего</t>
  </si>
  <si>
    <t>год</t>
  </si>
  <si>
    <t>4 квартал</t>
  </si>
  <si>
    <t>3 квартал</t>
  </si>
  <si>
    <t>2 квартал</t>
  </si>
  <si>
    <t>1 квартал</t>
  </si>
  <si>
    <t>Недоотпуск электроэнергии, тыс.кВт*час</t>
  </si>
  <si>
    <t>Количество технологических нарушений</t>
  </si>
  <si>
    <t xml:space="preserve">Сводная информация об аварийных отключениях по границам территориальных зон деятельности  организации, вызванных авариями или внеплановыми отключениями </t>
  </si>
  <si>
    <t>объектов электросетевого хозяйства, и мероприятий по устранению, а также информация об объеме недопоставленной, в результате аварийных отключений, электрической энергии</t>
  </si>
  <si>
    <t>Форма 1</t>
  </si>
  <si>
    <t>Номер технологического нарушения</t>
  </si>
  <si>
    <t>Акт расследования</t>
  </si>
  <si>
    <t>№ п/п</t>
  </si>
  <si>
    <t>Источник питания (П/ст, РП) принадлежность</t>
  </si>
  <si>
    <t>Восстановлен</t>
  </si>
  <si>
    <t>11-РП-2-2</t>
  </si>
  <si>
    <t>ПС-Северная</t>
  </si>
  <si>
    <t>6-21-Г</t>
  </si>
  <si>
    <t>ПС-20 Опорная</t>
  </si>
  <si>
    <t>Вышел из строя в/в кабель ПС-Северная - РП-35-1</t>
  </si>
  <si>
    <t>6-40-Г</t>
  </si>
  <si>
    <t>Вышел из строя в/в кабель ПС-Северная - РП-35-2</t>
  </si>
  <si>
    <t>ПС-1 Центральная</t>
  </si>
  <si>
    <t>Вышел из строя в/в кабель ПС-1 - РП-2-2</t>
  </si>
  <si>
    <t>(за IV квартал 2017 года) ООО "Горэлектросеть" г.Новокузнецк</t>
  </si>
  <si>
    <t>(за период с января по декабрь 2017 г., включительно).</t>
  </si>
  <si>
    <t>(за III квартал 2017 года) ООО "Горэлектросеть" г.Новокузнецк</t>
  </si>
  <si>
    <t>(за II квартал 2017 года) ООО "Горэлектросеть" г.Новокузнецк</t>
  </si>
  <si>
    <t>(за I квартал 2017 года) ООО "Горэлектросеть" г.Новокузнецк</t>
  </si>
  <si>
    <t>42-РП-27-2</t>
  </si>
  <si>
    <t>Вышел из строя в/в кабель ПС-1 - РП-27-2</t>
  </si>
  <si>
    <t>33-499-2</t>
  </si>
  <si>
    <t>Порван в/в кабель ПС-20 Опорная - ТП-499-2</t>
  </si>
  <si>
    <t>30-499-1</t>
  </si>
  <si>
    <t>Порван в/в кабель ПС-20 Опорная - ТП-499-1</t>
  </si>
  <si>
    <t>6-20-Г</t>
  </si>
  <si>
    <t>Вышел из строя в/в кабель ПС-Северная - РП-3-2</t>
  </si>
  <si>
    <t>РП-9</t>
  </si>
  <si>
    <t>19-608-2</t>
  </si>
  <si>
    <t>Вышел из строя в/в кабель ТП-629 - ТП-608</t>
  </si>
  <si>
    <t>11-600</t>
  </si>
  <si>
    <t>Вышел из строя в/в кабель ТП-603 - ТП-604</t>
  </si>
  <si>
    <t>РП-22</t>
  </si>
  <si>
    <t>19-286</t>
  </si>
  <si>
    <t>Вышла из строя в/в кабельная перемычка на ВЛ-6кВ ф.19-286</t>
  </si>
  <si>
    <t>7-РП-44-1</t>
  </si>
  <si>
    <t>Вышел из строя в/в кабель ПС-5 - РП-44-1</t>
  </si>
  <si>
    <t>ПС-5 Новая</t>
  </si>
  <si>
    <t>ПС-Ильинская городская-2</t>
  </si>
  <si>
    <t>10-20-РП-92-2</t>
  </si>
  <si>
    <t>Вышел из строя в/в кабель ПС-Ильинская городская-2 - РП-92-2</t>
  </si>
  <si>
    <t>ПС-Береговая</t>
  </si>
  <si>
    <t>6-3-13.</t>
  </si>
  <si>
    <t xml:space="preserve">Вышел из строя в/в кабель ПС-Береговая - РП-9-2 </t>
  </si>
  <si>
    <t>ПС-14 ЮКУ</t>
  </si>
  <si>
    <t>7-Телецентр</t>
  </si>
  <si>
    <t>Повреждение опорных изоляторов на ТП-665</t>
  </si>
  <si>
    <t>Заменены</t>
  </si>
  <si>
    <t>ПС-Орджоникидзевская</t>
  </si>
  <si>
    <t>10-4-РП-32</t>
  </si>
  <si>
    <t>Не установлена</t>
  </si>
  <si>
    <t>ТЭЦ КМК</t>
  </si>
  <si>
    <t>ЦРП-2</t>
  </si>
  <si>
    <t>Вышел из строя в/в кабель ТЭЦ КМК - ЦРП-1-2</t>
  </si>
  <si>
    <t>ЦРП-1</t>
  </si>
  <si>
    <t>6-39.</t>
  </si>
  <si>
    <t>Повреждение на сетях потребителя</t>
  </si>
  <si>
    <t>РП-14</t>
  </si>
  <si>
    <t>12-235</t>
  </si>
  <si>
    <t>Вышел из строя в/в кабель ТП-235 - ВЛ-6кВ ф.12-235</t>
  </si>
  <si>
    <t>ЦРП-3</t>
  </si>
  <si>
    <t>Вышел из строя в/в кабель ТЭЦ КМК - ЦРП-1-3</t>
  </si>
  <si>
    <t>41-648</t>
  </si>
  <si>
    <t>Вышел из строя в/в кабель ТП-648-1 - ТП-668-1</t>
  </si>
  <si>
    <t>РП-12</t>
  </si>
  <si>
    <t>11-ТПС-15-1</t>
  </si>
  <si>
    <t>Вышел из строя в/в кабель РП-12 - ТПС-15-1</t>
  </si>
  <si>
    <t>ПС-1</t>
  </si>
  <si>
    <t>14-203</t>
  </si>
  <si>
    <t>Вышел из строя в/в кабель ПС-1 - ТП-203</t>
  </si>
  <si>
    <t>Сведения о техническом состоянии электрических сетей ООО "Горэлектросеть" в 2017 году</t>
  </si>
  <si>
    <t>ЦРП-4</t>
  </si>
  <si>
    <t>20-Сады</t>
  </si>
  <si>
    <t>РП-16</t>
  </si>
  <si>
    <t>15-480</t>
  </si>
  <si>
    <t>Вышел из строя в/в кабель ТП-481 - ТП-482</t>
  </si>
  <si>
    <t>21-103</t>
  </si>
  <si>
    <t>Вышел из строя в/в кабель ЦРП-1 - ТП-103</t>
  </si>
  <si>
    <t>ПС-Ширпотреб</t>
  </si>
  <si>
    <t>6-11-Г</t>
  </si>
  <si>
    <t>Вышел из строя в/в кабель ПС-Ширпотреб - РП-3-1</t>
  </si>
  <si>
    <t>ПС-Водная</t>
  </si>
  <si>
    <t>6-18-Г</t>
  </si>
  <si>
    <t>Вышел из строя в/в кабель ПС-Водная - РП-8-4</t>
  </si>
  <si>
    <t>РП-27</t>
  </si>
  <si>
    <t>10-134/209</t>
  </si>
  <si>
    <t>Вышел из строя в/в кабель ТП-134 - ТП-612</t>
  </si>
  <si>
    <t>ПС-Кузнецкая</t>
  </si>
  <si>
    <t>10-6-КК</t>
  </si>
  <si>
    <t>26-РП-12-1</t>
  </si>
  <si>
    <t>Вышел из строя в/в кабель ЦРП-4 - ВЛ-10кВ ф.26-РП-12-1</t>
  </si>
  <si>
    <t>12-384</t>
  </si>
  <si>
    <t>Восстановлены</t>
  </si>
  <si>
    <t>Вышли из строя в/в кабели ТП-378 - 368, ТП-378 - ТП-379</t>
  </si>
  <si>
    <t>Вышел из строя в/в кабель ТП-920 - ТМ-1</t>
  </si>
  <si>
    <t>39-506-2</t>
  </si>
  <si>
    <t>Вышел из строя в/в кабель ПС-20 Опорная - ТП-506-2</t>
  </si>
  <si>
    <t>Вышел из строя в/в кабель ТП-701-2 - ТП-88 ЮКУ-2</t>
  </si>
  <si>
    <t>2017 год</t>
  </si>
  <si>
    <t>За 2017 год</t>
  </si>
  <si>
    <t>6-412</t>
  </si>
  <si>
    <t>Вышел из строя в/в кабель ПС-Береговая - РП-9-1</t>
  </si>
  <si>
    <t>ПС-Абагуро-Атамановская</t>
  </si>
  <si>
    <t>6-20-П</t>
  </si>
  <si>
    <t>Метеоусловия</t>
  </si>
  <si>
    <t>ПС-3 Южная</t>
  </si>
  <si>
    <t>9-Транспортный</t>
  </si>
  <si>
    <t>Вышел из строя в/в кабель ПС-3 - ВЛ-6кВ ф.9-Транспортный</t>
  </si>
  <si>
    <t>10-16-РП</t>
  </si>
  <si>
    <t>Вышел из строя в/в кабель ПС-Ильинская городская-2 - РП-25-1</t>
  </si>
  <si>
    <t>РП-24</t>
  </si>
  <si>
    <t>2-Н-1</t>
  </si>
  <si>
    <t>Вышел из строя в/в кабель РП-24 - КНС-703-1</t>
  </si>
  <si>
    <t>10-25-Г</t>
  </si>
  <si>
    <t>10-15-Г</t>
  </si>
  <si>
    <t>Вышел из строя в/в кабель ПС-Ильинская городская-2 - РП-26-2</t>
  </si>
  <si>
    <t>7:10</t>
  </si>
  <si>
    <t>Вышел из строя в/в кабель ПС-Ильинская городская-2 - РП-26-1</t>
  </si>
  <si>
    <t>10-5-РП-39</t>
  </si>
  <si>
    <t>Вышел из строя в/в кабель ПС-Ильинская городская-1 - РП-39-1</t>
  </si>
  <si>
    <t>ПС-19 Опорная</t>
  </si>
  <si>
    <t>2-15</t>
  </si>
  <si>
    <t>10-20-РП-92</t>
  </si>
  <si>
    <t>Вышел из строя в/в кабель ТП-804 - ТП-803</t>
  </si>
  <si>
    <t>10-16-Г</t>
  </si>
  <si>
    <t>Вышел из строя в/в кабель ЦРП-4 - ТП-512</t>
  </si>
  <si>
    <t>Вышел из строя в/в кабель ПС-19 Опорная - РП-17-2</t>
  </si>
  <si>
    <t>Метеоусловия, обрыв в/в провода</t>
  </si>
  <si>
    <t>9-63.</t>
  </si>
  <si>
    <t>Вышел из строя в/в кабель ТП-175 - ТП-197</t>
  </si>
  <si>
    <t>10-25-РП</t>
  </si>
  <si>
    <t>4-РП-36-1</t>
  </si>
  <si>
    <t>Вышел из строя в/в кабель ПС-5 - РП-36-1</t>
  </si>
  <si>
    <t>РП-1</t>
  </si>
  <si>
    <t>9-300</t>
  </si>
  <si>
    <t>Вышел из строя в/в кабель ТП-302 - ТП-330</t>
  </si>
  <si>
    <t>РП-3</t>
  </si>
  <si>
    <t>5-157</t>
  </si>
  <si>
    <t>Вышел из строя в/в кабель ТП-10 - ТП-708</t>
  </si>
  <si>
    <t>Повреждение разъединителя</t>
  </si>
  <si>
    <t>15-Трамвайная</t>
  </si>
  <si>
    <t>Заменен</t>
  </si>
  <si>
    <t>13-141</t>
  </si>
  <si>
    <t>10-16-РП-25</t>
  </si>
  <si>
    <t>Вышел из строя в/в кабель ТП-541 РУ-10кВ-ТМ</t>
  </si>
  <si>
    <t>РП-39</t>
  </si>
  <si>
    <t>5-833-2</t>
  </si>
  <si>
    <t>Вышел из строя в/в кабель ТП-833-2 - ТП-832-2</t>
  </si>
  <si>
    <t>6-13-Р</t>
  </si>
  <si>
    <t>6-14-Р</t>
  </si>
  <si>
    <t>Вышел из строя в/в кабель ТП-322 - ТП-325</t>
  </si>
  <si>
    <t>РП-23</t>
  </si>
  <si>
    <t>2-696</t>
  </si>
  <si>
    <t>Повреждение на сетях смежной электросетевой компании</t>
  </si>
  <si>
    <t>6-38-Г</t>
  </si>
  <si>
    <t>Вышел из строя в/в кабель ПС-Ширпотреб - РП-21-2</t>
  </si>
  <si>
    <t>10-22-РП-24</t>
  </si>
  <si>
    <t xml:space="preserve">Вышел из строя в/в кабель ПС-Ильинская городская-2 - РП-26-2 </t>
  </si>
  <si>
    <t>Вышел из строя в/в кабель ПС-Ильинская городская-2 - РП-24-2</t>
  </si>
  <si>
    <t>42-РП-27</t>
  </si>
  <si>
    <t>Вышел из строя в/в кабель РП-27 - ТП-83</t>
  </si>
  <si>
    <t>Вышел из строя кабель ПС-19 Опорная - РП-17-2</t>
  </si>
  <si>
    <t>РП-21</t>
  </si>
  <si>
    <t>19-708</t>
  </si>
  <si>
    <t>Порван в/в кабель ТП-3 - ТП-119</t>
  </si>
  <si>
    <t>Вышел из строя в/в кабель ТП-325 - ВЛ-6кВ ф.6-20-П</t>
  </si>
  <si>
    <t>13-510</t>
  </si>
  <si>
    <t>С-35</t>
  </si>
  <si>
    <t>С-36</t>
  </si>
  <si>
    <t>6-313</t>
  </si>
  <si>
    <t>6-408</t>
  </si>
  <si>
    <t>6-111</t>
  </si>
  <si>
    <t>2-15.</t>
  </si>
  <si>
    <t>1-11.</t>
  </si>
  <si>
    <t>17-286</t>
  </si>
  <si>
    <t>Порван в/в кабель ТП-633 - ТП-634-1</t>
  </si>
  <si>
    <t>7-РП-15-2</t>
  </si>
  <si>
    <t>Вышел из строя в/в кабель РП-15 - ТП-675-2</t>
  </si>
  <si>
    <t>Вышел из строя в/в кабель ПС-Ильинская городская-1 - РП-39-1 н.1</t>
  </si>
  <si>
    <t>10-30-ТП</t>
  </si>
  <si>
    <t>Вышел из строя в/в кабель ПС-Ильинская городская-1 - ТП-862-2</t>
  </si>
  <si>
    <t>9-309</t>
  </si>
  <si>
    <t>10-22-РП</t>
  </si>
  <si>
    <t>РП-10</t>
  </si>
  <si>
    <t>13-617</t>
  </si>
  <si>
    <t>Вышел из строя в/в кабель ТП-625 - ТП-626</t>
  </si>
  <si>
    <t>РП-19</t>
  </si>
  <si>
    <t>11-660</t>
  </si>
  <si>
    <t>Вышел из строя в/в кабель ТП-660 - ТП-659</t>
  </si>
  <si>
    <t>10-22-РП-32</t>
  </si>
  <si>
    <t>Вышел из строя в/в кабель ПС-Орджоникидзевская - РП-32-1</t>
  </si>
  <si>
    <t>Вышел из строя в/в кабель ТП-644 - ТП-634</t>
  </si>
  <si>
    <t>22-249</t>
  </si>
  <si>
    <t>Вышел из строя в/в кабель ПС-5 - ТП-249</t>
  </si>
  <si>
    <t>ПС-Ильинская-1</t>
  </si>
  <si>
    <t>6-51-Г</t>
  </si>
  <si>
    <t>21-РП-19-1</t>
  </si>
  <si>
    <t>Перегруз</t>
  </si>
  <si>
    <t>12-305</t>
  </si>
  <si>
    <t>Вышел из строя в/в кабель ТП-375 - ТП-376</t>
  </si>
  <si>
    <t>22-Меб</t>
  </si>
  <si>
    <t>МСМВ-6кВ</t>
  </si>
  <si>
    <t>25-454</t>
  </si>
  <si>
    <t>Вышел из строя в/в кабель РП-35 - РП-20-2</t>
  </si>
  <si>
    <t>РП-2</t>
  </si>
  <si>
    <t>17-671</t>
  </si>
  <si>
    <t>Вышел из строя в/в кабель ПС-Ширпотреб - РП-21-1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</si>
</sst>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h:mm"/>
    <numFmt numFmtId="166" formatCode="dd/mm/yy"/>
    <numFmt numFmtId="167" formatCode="mm/yy"/>
    <numFmt numFmtId="168" formatCode="h:mm;@"/>
    <numFmt numFmtId="169" formatCode="000000"/>
    <numFmt numFmtId="170" formatCode="mmm/yyyy"/>
    <numFmt numFmtId="171" formatCode="[$-FC19]d\ mmmm\ yyyy\ &quot;г.&quot;"/>
    <numFmt numFmtId="172" formatCode="dd/mm/yy\ h:mm;@"/>
  </numFmts>
  <fonts count="26"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73">
    <xf numFmtId="0" fontId="0" fillId="0" borderId="0" xfId="0" applyAlignment="1">
      <alignment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54" applyNumberFormat="1" applyFont="1" applyBorder="1" applyAlignment="1" applyProtection="1">
      <alignment horizontal="center" vertical="center" wrapText="1"/>
      <protection locked="0"/>
    </xf>
    <xf numFmtId="165" fontId="1" fillId="0" borderId="10" xfId="54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16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0" xfId="0" applyNumberFormat="1" applyFont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166" fontId="1" fillId="0" borderId="11" xfId="0" applyNumberFormat="1" applyFont="1" applyBorder="1" applyAlignment="1" applyProtection="1">
      <alignment horizontal="center" vertical="center" wrapText="1"/>
      <protection locked="0"/>
    </xf>
    <xf numFmtId="165" fontId="1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49" fontId="1" fillId="0" borderId="12" xfId="54" applyNumberFormat="1" applyFont="1" applyBorder="1" applyAlignment="1" applyProtection="1">
      <alignment horizontal="center" vertical="center" wrapText="1"/>
      <protection locked="0"/>
    </xf>
    <xf numFmtId="165" fontId="1" fillId="0" borderId="12" xfId="54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54" applyNumberFormat="1" applyFont="1" applyBorder="1" applyAlignment="1" applyProtection="1">
      <alignment horizontal="center" vertical="center" wrapText="1"/>
      <protection locked="0"/>
    </xf>
    <xf numFmtId="165" fontId="1" fillId="0" borderId="14" xfId="54" applyNumberFormat="1" applyFont="1" applyBorder="1" applyAlignment="1" applyProtection="1">
      <alignment horizontal="center" vertical="center" wrapText="1"/>
      <protection locked="0"/>
    </xf>
    <xf numFmtId="165" fontId="1" fillId="0" borderId="11" xfId="57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54" applyNumberFormat="1" applyFont="1" applyBorder="1" applyAlignment="1" applyProtection="1">
      <alignment horizontal="center" vertical="center" wrapText="1"/>
      <protection locked="0"/>
    </xf>
    <xf numFmtId="165" fontId="1" fillId="0" borderId="16" xfId="54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7" fontId="1" fillId="0" borderId="11" xfId="0" applyNumberFormat="1" applyFont="1" applyFill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18" xfId="0" applyNumberFormat="1" applyFont="1" applyBorder="1" applyAlignment="1" applyProtection="1">
      <alignment horizontal="center" vertical="center" wrapText="1"/>
      <protection locked="0"/>
    </xf>
    <xf numFmtId="165" fontId="1" fillId="0" borderId="18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13" xfId="54" applyNumberFormat="1" applyFont="1" applyBorder="1" applyAlignment="1" applyProtection="1">
      <alignment horizontal="center" vertical="center" wrapText="1"/>
      <protection locked="0"/>
    </xf>
    <xf numFmtId="165" fontId="1" fillId="0" borderId="13" xfId="54" applyNumberFormat="1" applyFont="1" applyBorder="1" applyAlignment="1" applyProtection="1">
      <alignment horizontal="center" vertical="center" wrapText="1"/>
      <protection locked="0"/>
    </xf>
    <xf numFmtId="165" fontId="1" fillId="0" borderId="19" xfId="0" applyNumberFormat="1" applyFont="1" applyBorder="1" applyAlignment="1" applyProtection="1">
      <alignment horizontal="center" vertical="center" wrapText="1"/>
      <protection locked="0"/>
    </xf>
    <xf numFmtId="165" fontId="1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18" xfId="54" applyNumberFormat="1" applyFont="1" applyBorder="1" applyAlignment="1" applyProtection="1">
      <alignment horizontal="center" vertical="center" wrapText="1"/>
      <protection locked="0"/>
    </xf>
    <xf numFmtId="165" fontId="1" fillId="0" borderId="18" xfId="54" applyNumberFormat="1" applyFont="1" applyBorder="1" applyAlignment="1" applyProtection="1">
      <alignment horizontal="center" vertical="center" wrapText="1"/>
      <protection locked="0"/>
    </xf>
    <xf numFmtId="165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0" xfId="55" applyNumberFormat="1" applyFont="1" applyBorder="1" applyAlignment="1" applyProtection="1">
      <alignment horizontal="center" vertical="center" wrapText="1"/>
      <protection locked="0"/>
    </xf>
    <xf numFmtId="165" fontId="1" fillId="0" borderId="10" xfId="55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center" wrapText="1"/>
      <protection locked="0"/>
    </xf>
    <xf numFmtId="168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165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58" applyNumberFormat="1" applyFont="1" applyBorder="1" applyAlignment="1" applyProtection="1">
      <alignment horizontal="center" vertical="center"/>
      <protection locked="0"/>
    </xf>
    <xf numFmtId="1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6" fontId="1" fillId="0" borderId="22" xfId="0" applyNumberFormat="1" applyFont="1" applyBorder="1" applyAlignment="1" applyProtection="1">
      <alignment horizontal="center" vertical="center"/>
      <protection locked="0"/>
    </xf>
    <xf numFmtId="14" fontId="1" fillId="0" borderId="20" xfId="0" applyNumberFormat="1" applyFont="1" applyBorder="1" applyAlignment="1" applyProtection="1">
      <alignment horizontal="center" vertical="center" wrapText="1"/>
      <protection locked="0"/>
    </xf>
    <xf numFmtId="166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 wrapText="1"/>
      <protection locked="0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6" fontId="1" fillId="0" borderId="26" xfId="0" applyNumberFormat="1" applyFont="1" applyBorder="1" applyAlignment="1" applyProtection="1">
      <alignment horizontal="center" vertical="center"/>
      <protection locked="0"/>
    </xf>
    <xf numFmtId="166" fontId="1" fillId="0" borderId="20" xfId="0" applyNumberFormat="1" applyFont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20" fontId="1" fillId="0" borderId="10" xfId="0" applyNumberFormat="1" applyFont="1" applyBorder="1" applyAlignment="1" applyProtection="1">
      <alignment horizontal="center" vertical="center" wrapText="1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16" fontId="1" fillId="0" borderId="28" xfId="0" applyNumberFormat="1" applyFont="1" applyFill="1" applyBorder="1" applyAlignment="1" applyProtection="1">
      <alignment horizontal="center" vertical="center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17" fontId="1" fillId="0" borderId="11" xfId="0" applyNumberFormat="1" applyFont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Fill="1" applyBorder="1" applyAlignment="1" applyProtection="1">
      <alignment horizontal="center" vertical="center"/>
      <protection locked="0"/>
    </xf>
    <xf numFmtId="14" fontId="1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14" fontId="1" fillId="0" borderId="13" xfId="54" applyNumberFormat="1" applyFont="1" applyBorder="1" applyAlignment="1" applyProtection="1">
      <alignment horizontal="center" vertical="center" wrapText="1"/>
      <protection locked="0"/>
    </xf>
    <xf numFmtId="14" fontId="1" fillId="0" borderId="11" xfId="54" applyNumberFormat="1" applyFont="1" applyBorder="1" applyAlignment="1" applyProtection="1">
      <alignment horizontal="center" vertical="center" wrapText="1"/>
      <protection locked="0"/>
    </xf>
    <xf numFmtId="14" fontId="1" fillId="0" borderId="30" xfId="54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/>
      <protection locked="0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14" fontId="1" fillId="0" borderId="16" xfId="54" applyNumberFormat="1" applyFont="1" applyBorder="1" applyAlignment="1" applyProtection="1">
      <alignment horizontal="center" vertical="center" wrapText="1"/>
      <protection locked="0"/>
    </xf>
    <xf numFmtId="14" fontId="1" fillId="0" borderId="18" xfId="54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14" fontId="1" fillId="0" borderId="15" xfId="0" applyNumberFormat="1" applyFont="1" applyBorder="1" applyAlignment="1" applyProtection="1">
      <alignment horizontal="center" vertical="center"/>
      <protection locked="0"/>
    </xf>
    <xf numFmtId="14" fontId="1" fillId="0" borderId="14" xfId="54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55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14" fontId="4" fillId="0" borderId="0" xfId="0" applyNumberFormat="1" applyFont="1" applyAlignment="1" applyProtection="1">
      <alignment wrapText="1"/>
      <protection locked="0"/>
    </xf>
    <xf numFmtId="14" fontId="4" fillId="0" borderId="10" xfId="0" applyNumberFormat="1" applyFont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165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28" xfId="0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Fill="1" applyBorder="1" applyAlignment="1" applyProtection="1">
      <alignment horizontal="left" vertical="center" wrapText="1" shrinkToFit="1"/>
      <protection locked="0"/>
    </xf>
    <xf numFmtId="165" fontId="1" fillId="0" borderId="18" xfId="0" applyNumberFormat="1" applyFont="1" applyBorder="1" applyAlignment="1" applyProtection="1">
      <alignment horizontal="left" vertical="center" wrapText="1"/>
      <protection locked="0"/>
    </xf>
    <xf numFmtId="165" fontId="1" fillId="0" borderId="17" xfId="0" applyNumberFormat="1" applyFont="1" applyBorder="1" applyAlignment="1" applyProtection="1">
      <alignment horizontal="left" vertical="center" wrapText="1"/>
      <protection locked="0"/>
    </xf>
    <xf numFmtId="2" fontId="1" fillId="0" borderId="31" xfId="54" applyNumberFormat="1" applyFont="1" applyBorder="1" applyAlignment="1" applyProtection="1">
      <alignment horizontal="left" vertical="center" wrapText="1" shrinkToFit="1"/>
      <protection locked="0"/>
    </xf>
    <xf numFmtId="2" fontId="1" fillId="0" borderId="11" xfId="54" applyNumberFormat="1" applyFont="1" applyBorder="1" applyAlignment="1" applyProtection="1">
      <alignment horizontal="left" vertical="center" wrapText="1" shrinkToFit="1"/>
      <protection locked="0"/>
    </xf>
    <xf numFmtId="2" fontId="1" fillId="0" borderId="12" xfId="54" applyNumberFormat="1" applyFont="1" applyBorder="1" applyAlignment="1" applyProtection="1">
      <alignment horizontal="left" vertical="center" wrapText="1" shrinkToFit="1"/>
      <protection locked="0"/>
    </xf>
    <xf numFmtId="165" fontId="1" fillId="0" borderId="11" xfId="57" applyNumberFormat="1" applyFont="1" applyBorder="1" applyAlignment="1" applyProtection="1">
      <alignment horizontal="left" vertical="center" wrapText="1"/>
      <protection locked="0"/>
    </xf>
    <xf numFmtId="165" fontId="1" fillId="0" borderId="17" xfId="57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2" fontId="1" fillId="0" borderId="10" xfId="0" applyNumberFormat="1" applyFont="1" applyBorder="1" applyAlignment="1" applyProtection="1">
      <alignment horizontal="left" vertical="center" wrapText="1" shrinkToFit="1"/>
      <protection locked="0"/>
    </xf>
    <xf numFmtId="16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165" fontId="1" fillId="0" borderId="10" xfId="58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2" fontId="1" fillId="0" borderId="10" xfId="55" applyNumberFormat="1" applyFont="1" applyBorder="1" applyAlignment="1" applyProtection="1">
      <alignment horizontal="left" vertical="center" wrapText="1" shrinkToFi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2" fontId="1" fillId="0" borderId="32" xfId="54" applyNumberFormat="1" applyFont="1" applyBorder="1" applyAlignment="1" applyProtection="1">
      <alignment vertical="center" wrapText="1" shrinkToFit="1"/>
      <protection locked="0"/>
    </xf>
    <xf numFmtId="2" fontId="1" fillId="0" borderId="33" xfId="54" applyNumberFormat="1" applyFont="1" applyBorder="1" applyAlignment="1" applyProtection="1">
      <alignment vertical="center" wrapText="1" shrinkToFit="1"/>
      <protection locked="0"/>
    </xf>
    <xf numFmtId="166" fontId="1" fillId="0" borderId="22" xfId="0" applyNumberFormat="1" applyFont="1" applyBorder="1" applyAlignment="1" applyProtection="1">
      <alignment horizontal="center" vertical="center" wrapText="1"/>
      <protection locked="0"/>
    </xf>
    <xf numFmtId="166" fontId="1" fillId="0" borderId="20" xfId="0" applyNumberFormat="1" applyFont="1" applyBorder="1" applyAlignment="1" applyProtection="1">
      <alignment horizontal="center" vertical="center" wrapText="1"/>
      <protection locked="0"/>
    </xf>
    <xf numFmtId="2" fontId="1" fillId="0" borderId="16" xfId="54" applyNumberFormat="1" applyFont="1" applyBorder="1" applyAlignment="1" applyProtection="1">
      <alignment horizontal="left" vertical="center" wrapText="1" shrinkToFit="1"/>
      <protection locked="0"/>
    </xf>
    <xf numFmtId="14" fontId="1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 shrinkToFit="1"/>
      <protection locked="0"/>
    </xf>
    <xf numFmtId="166" fontId="1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17" fontId="4" fillId="0" borderId="10" xfId="0" applyNumberFormat="1" applyFont="1" applyBorder="1" applyAlignment="1" applyProtection="1">
      <alignment horizontal="center" wrapText="1"/>
      <protection locked="0"/>
    </xf>
    <xf numFmtId="14" fontId="4" fillId="0" borderId="10" xfId="0" applyNumberFormat="1" applyFont="1" applyBorder="1" applyAlignment="1" applyProtection="1">
      <alignment horizontal="center" wrapText="1"/>
      <protection locked="0"/>
    </xf>
    <xf numFmtId="20" fontId="4" fillId="0" borderId="10" xfId="0" applyNumberFormat="1" applyFont="1" applyBorder="1" applyAlignment="1" applyProtection="1">
      <alignment horizontal="center" wrapText="1"/>
      <protection locked="0"/>
    </xf>
    <xf numFmtId="165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 horizontal="left" vertical="center" wrapText="1"/>
      <protection locked="0"/>
    </xf>
    <xf numFmtId="20" fontId="0" fillId="0" borderId="0" xfId="0" applyNumberFormat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14" fontId="4" fillId="0" borderId="10" xfId="0" applyNumberFormat="1" applyFont="1" applyBorder="1" applyAlignment="1" applyProtection="1">
      <alignment horizontal="center" wrapText="1"/>
      <protection locked="0"/>
    </xf>
    <xf numFmtId="20" fontId="4" fillId="0" borderId="10" xfId="0" applyNumberFormat="1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4" fontId="2" fillId="0" borderId="34" xfId="0" applyNumberFormat="1" applyFont="1" applyBorder="1" applyAlignment="1" applyProtection="1">
      <alignment horizontal="center" vertical="center" wrapText="1"/>
      <protection locked="0"/>
    </xf>
    <xf numFmtId="1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3 2 2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21" customWidth="1"/>
    <col min="2" max="2" width="23.7109375" style="21" customWidth="1"/>
    <col min="3" max="3" width="22.7109375" style="21" customWidth="1"/>
    <col min="4" max="4" width="15.7109375" style="99" customWidth="1"/>
    <col min="5" max="6" width="10.7109375" style="21" customWidth="1"/>
    <col min="7" max="7" width="66.7109375" style="21" customWidth="1"/>
    <col min="8" max="8" width="21.7109375" style="21" customWidth="1"/>
    <col min="9" max="9" width="13.57421875" style="19" hidden="1" customWidth="1"/>
    <col min="10" max="10" width="0" style="21" hidden="1" customWidth="1"/>
    <col min="11" max="16384" width="9.140625" style="21" customWidth="1"/>
  </cols>
  <sheetData>
    <row r="1" ht="15">
      <c r="H1" s="22" t="s">
        <v>7</v>
      </c>
    </row>
    <row r="3" spans="2:8" ht="15.75" customHeight="1">
      <c r="B3" s="157" t="s">
        <v>8</v>
      </c>
      <c r="C3" s="157"/>
      <c r="D3" s="157"/>
      <c r="E3" s="157"/>
      <c r="F3" s="157"/>
      <c r="G3" s="157"/>
      <c r="H3" s="157"/>
    </row>
    <row r="4" spans="2:8" ht="15.75" customHeight="1">
      <c r="B4" s="157" t="s">
        <v>9</v>
      </c>
      <c r="C4" s="157"/>
      <c r="D4" s="157"/>
      <c r="E4" s="157"/>
      <c r="F4" s="157"/>
      <c r="G4" s="157"/>
      <c r="H4" s="157"/>
    </row>
    <row r="5" spans="2:8" ht="15.75" customHeight="1">
      <c r="B5" s="157" t="s">
        <v>45</v>
      </c>
      <c r="C5" s="157"/>
      <c r="D5" s="157"/>
      <c r="E5" s="157"/>
      <c r="F5" s="157"/>
      <c r="G5" s="157"/>
      <c r="H5" s="157"/>
    </row>
    <row r="6" spans="2:8" ht="15.75">
      <c r="B6" s="15"/>
      <c r="C6" s="15"/>
      <c r="D6" s="100"/>
      <c r="E6" s="15"/>
      <c r="F6" s="15"/>
      <c r="G6" s="15"/>
      <c r="H6" s="15"/>
    </row>
    <row r="7" spans="1:10" ht="25.5" customHeight="1">
      <c r="A7" s="151" t="s">
        <v>29</v>
      </c>
      <c r="B7" s="160" t="s">
        <v>30</v>
      </c>
      <c r="C7" s="154" t="s">
        <v>0</v>
      </c>
      <c r="D7" s="162" t="s">
        <v>1</v>
      </c>
      <c r="E7" s="158" t="s">
        <v>4</v>
      </c>
      <c r="F7" s="159"/>
      <c r="G7" s="154" t="s">
        <v>5</v>
      </c>
      <c r="H7" s="154" t="s">
        <v>6</v>
      </c>
      <c r="I7" s="156" t="s">
        <v>27</v>
      </c>
      <c r="J7" s="153"/>
    </row>
    <row r="8" spans="1:10" ht="33.75" customHeight="1">
      <c r="A8" s="152"/>
      <c r="B8" s="161"/>
      <c r="C8" s="155"/>
      <c r="D8" s="163"/>
      <c r="E8" s="17" t="s">
        <v>2</v>
      </c>
      <c r="F8" s="17" t="s">
        <v>3</v>
      </c>
      <c r="G8" s="155"/>
      <c r="H8" s="155"/>
      <c r="I8" s="156"/>
      <c r="J8" s="153"/>
    </row>
    <row r="9" spans="1:10" ht="18.75" customHeight="1">
      <c r="A9" s="71">
        <v>1</v>
      </c>
      <c r="B9" s="18" t="s">
        <v>39</v>
      </c>
      <c r="C9" s="3" t="s">
        <v>46</v>
      </c>
      <c r="D9" s="97">
        <v>42742</v>
      </c>
      <c r="E9" s="2">
        <v>0.14583333333333334</v>
      </c>
      <c r="F9" s="57">
        <v>0.16527777777777777</v>
      </c>
      <c r="G9" s="121" t="s">
        <v>47</v>
      </c>
      <c r="H9" s="18" t="s">
        <v>31</v>
      </c>
      <c r="I9" s="18">
        <v>1</v>
      </c>
      <c r="J9" s="72">
        <f>F9-E9</f>
        <v>0.01944444444444443</v>
      </c>
    </row>
    <row r="10" spans="1:10" ht="18.75" customHeight="1">
      <c r="A10" s="71">
        <v>2</v>
      </c>
      <c r="B10" s="18" t="s">
        <v>33</v>
      </c>
      <c r="C10" s="3" t="s">
        <v>34</v>
      </c>
      <c r="D10" s="97">
        <v>42742</v>
      </c>
      <c r="E10" s="2">
        <v>0.5847222222222223</v>
      </c>
      <c r="F10" s="57">
        <v>0.6319444444444444</v>
      </c>
      <c r="G10" s="121" t="s">
        <v>36</v>
      </c>
      <c r="H10" s="18" t="s">
        <v>31</v>
      </c>
      <c r="I10" s="18">
        <v>1</v>
      </c>
      <c r="J10" s="72">
        <f aca="true" t="shared" si="0" ref="J10:J31">F10-E10</f>
        <v>0.047222222222222165</v>
      </c>
    </row>
    <row r="11" spans="1:10" ht="18.75" customHeight="1">
      <c r="A11" s="71">
        <v>3</v>
      </c>
      <c r="B11" s="18" t="s">
        <v>39</v>
      </c>
      <c r="C11" s="56" t="s">
        <v>32</v>
      </c>
      <c r="D11" s="97">
        <v>42753</v>
      </c>
      <c r="E11" s="2">
        <v>0.4395833333333334</v>
      </c>
      <c r="F11" s="2">
        <v>0.4548611111111111</v>
      </c>
      <c r="G11" s="120" t="s">
        <v>40</v>
      </c>
      <c r="H11" s="18" t="s">
        <v>31</v>
      </c>
      <c r="I11" s="18">
        <v>1</v>
      </c>
      <c r="J11" s="72">
        <f t="shared" si="0"/>
        <v>0.015277777777777724</v>
      </c>
    </row>
    <row r="12" spans="1:10" ht="18.75" customHeight="1">
      <c r="A12" s="71">
        <v>4</v>
      </c>
      <c r="B12" s="18" t="s">
        <v>35</v>
      </c>
      <c r="C12" s="6" t="s">
        <v>48</v>
      </c>
      <c r="D12" s="97">
        <v>42753</v>
      </c>
      <c r="E12" s="9">
        <v>0.5944444444444444</v>
      </c>
      <c r="F12" s="9">
        <v>0.6277777777777778</v>
      </c>
      <c r="G12" s="122" t="s">
        <v>49</v>
      </c>
      <c r="H12" s="18" t="s">
        <v>31</v>
      </c>
      <c r="I12" s="18">
        <v>2</v>
      </c>
      <c r="J12" s="72">
        <f t="shared" si="0"/>
        <v>0.033333333333333326</v>
      </c>
    </row>
    <row r="13" spans="1:10" ht="18.75" customHeight="1">
      <c r="A13" s="71">
        <v>5</v>
      </c>
      <c r="B13" s="18" t="s">
        <v>35</v>
      </c>
      <c r="C13" s="6" t="s">
        <v>50</v>
      </c>
      <c r="D13" s="97">
        <v>42753</v>
      </c>
      <c r="E13" s="2">
        <v>0.6034722222222222</v>
      </c>
      <c r="F13" s="2">
        <v>0.6277777777777778</v>
      </c>
      <c r="G13" s="122" t="s">
        <v>51</v>
      </c>
      <c r="H13" s="18" t="s">
        <v>31</v>
      </c>
      <c r="I13" s="18">
        <v>2</v>
      </c>
      <c r="J13" s="72">
        <f t="shared" si="0"/>
        <v>0.02430555555555558</v>
      </c>
    </row>
    <row r="14" spans="1:10" ht="18.75" customHeight="1">
      <c r="A14" s="71">
        <v>6</v>
      </c>
      <c r="B14" s="51" t="s">
        <v>33</v>
      </c>
      <c r="C14" s="51" t="s">
        <v>52</v>
      </c>
      <c r="D14" s="85">
        <v>42756</v>
      </c>
      <c r="E14" s="53">
        <v>0.6458333333333334</v>
      </c>
      <c r="F14" s="53">
        <v>0.6611111111111111</v>
      </c>
      <c r="G14" s="121" t="s">
        <v>53</v>
      </c>
      <c r="H14" s="18" t="s">
        <v>31</v>
      </c>
      <c r="I14" s="18">
        <v>1</v>
      </c>
      <c r="J14" s="72">
        <f t="shared" si="0"/>
        <v>0.015277777777777724</v>
      </c>
    </row>
    <row r="15" spans="1:10" ht="18.75" customHeight="1">
      <c r="A15" s="71">
        <v>7</v>
      </c>
      <c r="B15" s="51" t="s">
        <v>33</v>
      </c>
      <c r="C15" s="51" t="s">
        <v>37</v>
      </c>
      <c r="D15" s="85">
        <v>42756</v>
      </c>
      <c r="E15" s="53">
        <v>0.6458333333333334</v>
      </c>
      <c r="F15" s="53">
        <v>0.6631944444444444</v>
      </c>
      <c r="G15" s="121" t="s">
        <v>38</v>
      </c>
      <c r="H15" s="18" t="s">
        <v>31</v>
      </c>
      <c r="I15" s="18">
        <v>1</v>
      </c>
      <c r="J15" s="72">
        <f t="shared" si="0"/>
        <v>0.01736111111111105</v>
      </c>
    </row>
    <row r="16" spans="1:10" ht="18.75" customHeight="1">
      <c r="A16" s="71">
        <v>8</v>
      </c>
      <c r="B16" s="18" t="s">
        <v>54</v>
      </c>
      <c r="C16" s="3" t="s">
        <v>55</v>
      </c>
      <c r="D16" s="97">
        <v>42759</v>
      </c>
      <c r="E16" s="58">
        <v>0.84375</v>
      </c>
      <c r="F16" s="58">
        <v>0.8888888888888888</v>
      </c>
      <c r="G16" s="123" t="s">
        <v>56</v>
      </c>
      <c r="H16" s="18" t="s">
        <v>31</v>
      </c>
      <c r="I16" s="18">
        <v>1</v>
      </c>
      <c r="J16" s="72">
        <f t="shared" si="0"/>
        <v>0.04513888888888884</v>
      </c>
    </row>
    <row r="17" spans="1:10" ht="18.75" customHeight="1">
      <c r="A17" s="71">
        <v>9</v>
      </c>
      <c r="B17" s="18" t="s">
        <v>54</v>
      </c>
      <c r="C17" s="10" t="s">
        <v>57</v>
      </c>
      <c r="D17" s="85">
        <v>42759</v>
      </c>
      <c r="E17" s="76">
        <v>0.84375</v>
      </c>
      <c r="F17" s="76">
        <v>0.9131944444444445</v>
      </c>
      <c r="G17" s="124" t="s">
        <v>58</v>
      </c>
      <c r="H17" s="18" t="s">
        <v>31</v>
      </c>
      <c r="I17" s="18">
        <v>1</v>
      </c>
      <c r="J17" s="72">
        <f t="shared" si="0"/>
        <v>0.06944444444444453</v>
      </c>
    </row>
    <row r="18" spans="1:10" ht="18.75" customHeight="1">
      <c r="A18" s="71">
        <v>10</v>
      </c>
      <c r="B18" s="18" t="s">
        <v>59</v>
      </c>
      <c r="C18" s="56" t="s">
        <v>60</v>
      </c>
      <c r="D18" s="97">
        <v>42761</v>
      </c>
      <c r="E18" s="76">
        <v>0.24305555555555555</v>
      </c>
      <c r="F18" s="76">
        <v>0.3125</v>
      </c>
      <c r="G18" s="120" t="s">
        <v>61</v>
      </c>
      <c r="H18" s="18" t="s">
        <v>31</v>
      </c>
      <c r="I18" s="18">
        <v>1</v>
      </c>
      <c r="J18" s="72">
        <f t="shared" si="0"/>
        <v>0.06944444444444445</v>
      </c>
    </row>
    <row r="19" spans="1:10" ht="18.75" customHeight="1">
      <c r="A19" s="71">
        <v>11</v>
      </c>
      <c r="B19" s="77" t="s">
        <v>64</v>
      </c>
      <c r="C19" s="77" t="s">
        <v>62</v>
      </c>
      <c r="D19" s="97">
        <v>42763</v>
      </c>
      <c r="E19" s="2">
        <v>0.4930555555555556</v>
      </c>
      <c r="F19" s="57">
        <v>0.5243055555555556</v>
      </c>
      <c r="G19" s="118" t="s">
        <v>63</v>
      </c>
      <c r="H19" s="18" t="s">
        <v>31</v>
      </c>
      <c r="I19" s="18">
        <v>1</v>
      </c>
      <c r="J19" s="72">
        <f t="shared" si="0"/>
        <v>0.03125</v>
      </c>
    </row>
    <row r="20" spans="1:10" ht="30">
      <c r="A20" s="71">
        <v>12</v>
      </c>
      <c r="B20" s="77" t="s">
        <v>65</v>
      </c>
      <c r="C20" s="77" t="s">
        <v>66</v>
      </c>
      <c r="D20" s="97">
        <v>42765</v>
      </c>
      <c r="E20" s="7">
        <v>0.4840277777777778</v>
      </c>
      <c r="F20" s="7">
        <v>0.5152777777777778</v>
      </c>
      <c r="G20" s="118" t="s">
        <v>67</v>
      </c>
      <c r="H20" s="18" t="s">
        <v>31</v>
      </c>
      <c r="I20" s="18">
        <v>1</v>
      </c>
      <c r="J20" s="72">
        <f t="shared" si="0"/>
        <v>0.031250000000000056</v>
      </c>
    </row>
    <row r="21" spans="1:10" ht="18.75" customHeight="1">
      <c r="A21" s="71">
        <v>13</v>
      </c>
      <c r="B21" s="18" t="s">
        <v>68</v>
      </c>
      <c r="C21" s="85" t="s">
        <v>69</v>
      </c>
      <c r="D21" s="85">
        <v>42771</v>
      </c>
      <c r="E21" s="76">
        <v>0.001388888888888889</v>
      </c>
      <c r="F21" s="76">
        <v>0.02013888888888889</v>
      </c>
      <c r="G21" s="124" t="s">
        <v>70</v>
      </c>
      <c r="H21" s="18" t="s">
        <v>31</v>
      </c>
      <c r="I21" s="18">
        <v>1</v>
      </c>
      <c r="J21" s="72">
        <f t="shared" si="0"/>
        <v>0.018750000000000003</v>
      </c>
    </row>
    <row r="22" spans="1:10" ht="18.75" customHeight="1">
      <c r="A22" s="71">
        <v>14</v>
      </c>
      <c r="B22" s="18" t="s">
        <v>71</v>
      </c>
      <c r="C22" s="3" t="s">
        <v>72</v>
      </c>
      <c r="D22" s="97">
        <v>42776</v>
      </c>
      <c r="E22" s="2">
        <v>0.8333333333333334</v>
      </c>
      <c r="F22" s="57">
        <v>0.8798611111111111</v>
      </c>
      <c r="G22" s="121" t="s">
        <v>73</v>
      </c>
      <c r="H22" s="18" t="s">
        <v>74</v>
      </c>
      <c r="I22" s="18">
        <v>1</v>
      </c>
      <c r="J22" s="72">
        <f t="shared" si="0"/>
        <v>0.046527777777777724</v>
      </c>
    </row>
    <row r="23" spans="1:10" ht="30">
      <c r="A23" s="71">
        <v>15</v>
      </c>
      <c r="B23" s="18" t="s">
        <v>75</v>
      </c>
      <c r="C23" s="3" t="s">
        <v>76</v>
      </c>
      <c r="D23" s="97">
        <v>42782</v>
      </c>
      <c r="E23" s="2">
        <v>0.03194444444444445</v>
      </c>
      <c r="F23" s="57">
        <v>0.03958333333333333</v>
      </c>
      <c r="G23" s="121" t="s">
        <v>77</v>
      </c>
      <c r="H23" s="18"/>
      <c r="I23" s="18"/>
      <c r="J23" s="72">
        <f t="shared" si="0"/>
        <v>0.007638888888888883</v>
      </c>
    </row>
    <row r="24" spans="1:10" ht="18.75" customHeight="1">
      <c r="A24" s="71">
        <v>16</v>
      </c>
      <c r="B24" s="18" t="s">
        <v>78</v>
      </c>
      <c r="C24" s="3" t="s">
        <v>79</v>
      </c>
      <c r="D24" s="97">
        <v>42787</v>
      </c>
      <c r="E24" s="7">
        <v>0.9006944444444445</v>
      </c>
      <c r="F24" s="7">
        <v>0.9458333333333333</v>
      </c>
      <c r="G24" s="121" t="s">
        <v>80</v>
      </c>
      <c r="H24" s="18" t="s">
        <v>31</v>
      </c>
      <c r="I24" s="18">
        <v>1</v>
      </c>
      <c r="J24" s="72">
        <f t="shared" si="0"/>
        <v>0.04513888888888884</v>
      </c>
    </row>
    <row r="25" spans="1:10" ht="18.75" customHeight="1">
      <c r="A25" s="71">
        <v>17</v>
      </c>
      <c r="B25" s="18" t="s">
        <v>81</v>
      </c>
      <c r="C25" s="3" t="s">
        <v>82</v>
      </c>
      <c r="D25" s="97">
        <v>42787</v>
      </c>
      <c r="E25" s="2">
        <v>0.9006944444444445</v>
      </c>
      <c r="F25" s="57">
        <v>0.9881944444444444</v>
      </c>
      <c r="G25" s="121" t="s">
        <v>83</v>
      </c>
      <c r="H25" s="18"/>
      <c r="I25" s="18">
        <v>4</v>
      </c>
      <c r="J25" s="72">
        <f t="shared" si="0"/>
        <v>0.08749999999999991</v>
      </c>
    </row>
    <row r="26" spans="1:10" ht="18.75" customHeight="1">
      <c r="A26" s="71">
        <v>18</v>
      </c>
      <c r="B26" s="18" t="s">
        <v>84</v>
      </c>
      <c r="C26" s="56" t="s">
        <v>85</v>
      </c>
      <c r="D26" s="97">
        <v>42789</v>
      </c>
      <c r="E26" s="2">
        <v>0.5277777777777778</v>
      </c>
      <c r="F26" s="57">
        <v>0.6041666666666666</v>
      </c>
      <c r="G26" s="121" t="s">
        <v>86</v>
      </c>
      <c r="H26" s="18" t="s">
        <v>31</v>
      </c>
      <c r="I26" s="18">
        <v>1</v>
      </c>
      <c r="J26" s="72">
        <f t="shared" si="0"/>
        <v>0.07638888888888884</v>
      </c>
    </row>
    <row r="27" spans="1:10" ht="18.75" customHeight="1">
      <c r="A27" s="71">
        <v>19</v>
      </c>
      <c r="B27" s="18" t="s">
        <v>78</v>
      </c>
      <c r="C27" s="56" t="s">
        <v>87</v>
      </c>
      <c r="D27" s="97">
        <v>42792</v>
      </c>
      <c r="E27" s="2">
        <v>0.049999999999999996</v>
      </c>
      <c r="F27" s="2">
        <v>0.06666666666666667</v>
      </c>
      <c r="G27" s="120" t="s">
        <v>88</v>
      </c>
      <c r="H27" s="18" t="s">
        <v>31</v>
      </c>
      <c r="I27" s="18">
        <v>1</v>
      </c>
      <c r="J27" s="72">
        <f t="shared" si="0"/>
        <v>0.01666666666666667</v>
      </c>
    </row>
    <row r="28" spans="1:10" ht="18.75" customHeight="1">
      <c r="A28" s="71">
        <v>20</v>
      </c>
      <c r="B28" s="18" t="s">
        <v>64</v>
      </c>
      <c r="C28" s="49" t="s">
        <v>89</v>
      </c>
      <c r="D28" s="98">
        <v>42807</v>
      </c>
      <c r="E28" s="57">
        <v>0.3993055555555556</v>
      </c>
      <c r="F28" s="2">
        <v>0.4305555555555556</v>
      </c>
      <c r="G28" s="120" t="s">
        <v>90</v>
      </c>
      <c r="H28" s="18" t="s">
        <v>31</v>
      </c>
      <c r="I28" s="18">
        <v>1</v>
      </c>
      <c r="J28" s="72">
        <f t="shared" si="0"/>
        <v>0.03125</v>
      </c>
    </row>
    <row r="29" spans="1:10" ht="18.75" customHeight="1">
      <c r="A29" s="71">
        <v>21</v>
      </c>
      <c r="B29" s="18" t="s">
        <v>91</v>
      </c>
      <c r="C29" s="18" t="s">
        <v>92</v>
      </c>
      <c r="D29" s="101">
        <v>42815</v>
      </c>
      <c r="E29" s="102">
        <v>0.05902777777777778</v>
      </c>
      <c r="F29" s="102"/>
      <c r="G29" s="125" t="s">
        <v>93</v>
      </c>
      <c r="H29" s="18" t="s">
        <v>31</v>
      </c>
      <c r="I29" s="18">
        <v>1</v>
      </c>
      <c r="J29" s="72">
        <f t="shared" si="0"/>
        <v>-0.05902777777777778</v>
      </c>
    </row>
    <row r="30" spans="1:10" ht="18.75" customHeight="1">
      <c r="A30" s="71">
        <v>22</v>
      </c>
      <c r="B30" s="18" t="s">
        <v>94</v>
      </c>
      <c r="C30" s="6" t="s">
        <v>95</v>
      </c>
      <c r="D30" s="101">
        <v>42823</v>
      </c>
      <c r="E30" s="9">
        <v>0.4131944444444444</v>
      </c>
      <c r="F30" s="9">
        <v>0.4826388888888889</v>
      </c>
      <c r="G30" s="122" t="s">
        <v>96</v>
      </c>
      <c r="H30" s="18" t="s">
        <v>31</v>
      </c>
      <c r="I30" s="18">
        <v>1</v>
      </c>
      <c r="J30" s="72">
        <f t="shared" si="0"/>
        <v>0.06944444444444448</v>
      </c>
    </row>
    <row r="31" spans="1:10" ht="18.75" customHeight="1">
      <c r="A31" s="71">
        <v>23</v>
      </c>
      <c r="B31" s="18" t="s">
        <v>98</v>
      </c>
      <c r="C31" s="3" t="s">
        <v>99</v>
      </c>
      <c r="D31" s="101">
        <v>42825</v>
      </c>
      <c r="E31" s="9">
        <v>0.26944444444444443</v>
      </c>
      <c r="F31" s="57">
        <v>0.4618055555555556</v>
      </c>
      <c r="G31" s="110" t="s">
        <v>83</v>
      </c>
      <c r="H31" s="18"/>
      <c r="I31" s="18">
        <v>4</v>
      </c>
      <c r="J31" s="72">
        <f t="shared" si="0"/>
        <v>0.19236111111111115</v>
      </c>
    </row>
  </sheetData>
  <sheetProtection formatCells="0"/>
  <mergeCells count="12">
    <mergeCell ref="B3:H3"/>
    <mergeCell ref="B4:H4"/>
    <mergeCell ref="B5:H5"/>
    <mergeCell ref="E7:F7"/>
    <mergeCell ref="B7:B8"/>
    <mergeCell ref="C7:C8"/>
    <mergeCell ref="D7:D8"/>
    <mergeCell ref="A7:A8"/>
    <mergeCell ref="J7:J8"/>
    <mergeCell ref="G7:G8"/>
    <mergeCell ref="H7:H8"/>
    <mergeCell ref="I7:I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21" customWidth="1"/>
    <col min="2" max="2" width="23.7109375" style="21" customWidth="1"/>
    <col min="3" max="3" width="22.7109375" style="21" customWidth="1"/>
    <col min="4" max="4" width="15.7109375" style="21" customWidth="1"/>
    <col min="5" max="6" width="10.7109375" style="21" customWidth="1"/>
    <col min="7" max="7" width="65.7109375" style="21" customWidth="1"/>
    <col min="8" max="8" width="21.7109375" style="21" customWidth="1"/>
    <col min="9" max="9" width="7.57421875" style="19" hidden="1" customWidth="1"/>
    <col min="10" max="10" width="0" style="21" hidden="1" customWidth="1"/>
    <col min="11" max="11" width="12.140625" style="21" hidden="1" customWidth="1"/>
    <col min="12" max="16384" width="9.140625" style="21" customWidth="1"/>
  </cols>
  <sheetData>
    <row r="1" ht="15">
      <c r="H1" s="22" t="s">
        <v>7</v>
      </c>
    </row>
    <row r="3" spans="2:8" ht="15.75" customHeight="1">
      <c r="B3" s="157" t="s">
        <v>8</v>
      </c>
      <c r="C3" s="157"/>
      <c r="D3" s="157"/>
      <c r="E3" s="157"/>
      <c r="F3" s="157"/>
      <c r="G3" s="157"/>
      <c r="H3" s="157"/>
    </row>
    <row r="4" spans="2:8" ht="15.75" customHeight="1">
      <c r="B4" s="157" t="s">
        <v>9</v>
      </c>
      <c r="C4" s="157"/>
      <c r="D4" s="157"/>
      <c r="E4" s="157"/>
      <c r="F4" s="157"/>
      <c r="G4" s="157"/>
      <c r="H4" s="157"/>
    </row>
    <row r="5" spans="2:8" ht="15.75" customHeight="1">
      <c r="B5" s="157" t="s">
        <v>44</v>
      </c>
      <c r="C5" s="157"/>
      <c r="D5" s="157"/>
      <c r="E5" s="157"/>
      <c r="F5" s="157"/>
      <c r="G5" s="157"/>
      <c r="H5" s="157"/>
    </row>
    <row r="6" spans="2:8" ht="15.75">
      <c r="B6" s="15"/>
      <c r="C6" s="15"/>
      <c r="D6" s="15"/>
      <c r="E6" s="15"/>
      <c r="F6" s="15"/>
      <c r="G6" s="15"/>
      <c r="H6" s="15"/>
    </row>
    <row r="7" spans="1:10" ht="47.25" customHeight="1">
      <c r="A7" s="151" t="s">
        <v>29</v>
      </c>
      <c r="B7" s="160" t="s">
        <v>30</v>
      </c>
      <c r="C7" s="154" t="s">
        <v>0</v>
      </c>
      <c r="D7" s="154" t="s">
        <v>1</v>
      </c>
      <c r="E7" s="158" t="s">
        <v>4</v>
      </c>
      <c r="F7" s="159"/>
      <c r="G7" s="154" t="s">
        <v>5</v>
      </c>
      <c r="H7" s="154" t="s">
        <v>6</v>
      </c>
      <c r="I7" s="156" t="s">
        <v>27</v>
      </c>
      <c r="J7" s="164"/>
    </row>
    <row r="8" spans="1:10" ht="33.75" customHeight="1">
      <c r="A8" s="152"/>
      <c r="B8" s="161"/>
      <c r="C8" s="155"/>
      <c r="D8" s="155"/>
      <c r="E8" s="17" t="s">
        <v>2</v>
      </c>
      <c r="F8" s="17" t="s">
        <v>3</v>
      </c>
      <c r="G8" s="155"/>
      <c r="H8" s="155"/>
      <c r="I8" s="156"/>
      <c r="J8" s="164"/>
    </row>
    <row r="9" spans="1:11" ht="18.75" customHeight="1">
      <c r="A9" s="71">
        <v>1</v>
      </c>
      <c r="B9" s="78" t="s">
        <v>100</v>
      </c>
      <c r="C9" s="79" t="s">
        <v>101</v>
      </c>
      <c r="D9" s="84">
        <v>42829</v>
      </c>
      <c r="E9" s="106">
        <v>42829.98611111111</v>
      </c>
      <c r="F9" s="106">
        <v>42830.066666666666</v>
      </c>
      <c r="G9" s="109" t="s">
        <v>102</v>
      </c>
      <c r="H9" s="18" t="s">
        <v>31</v>
      </c>
      <c r="I9" s="18">
        <v>1</v>
      </c>
      <c r="J9" s="73">
        <f>F9-E9</f>
        <v>0.08055555555620231</v>
      </c>
      <c r="K9" s="107">
        <f>((F9-E9)-INT(F9-E9))*24</f>
        <v>1.9333333333488554</v>
      </c>
    </row>
    <row r="10" spans="1:11" ht="18.75" customHeight="1">
      <c r="A10" s="71">
        <v>2</v>
      </c>
      <c r="B10" s="51" t="s">
        <v>81</v>
      </c>
      <c r="C10" s="51" t="s">
        <v>103</v>
      </c>
      <c r="D10" s="85">
        <v>42835</v>
      </c>
      <c r="E10" s="76">
        <v>0.2673611111111111</v>
      </c>
      <c r="F10" s="76">
        <v>0.28611111111111115</v>
      </c>
      <c r="G10" s="110" t="s">
        <v>104</v>
      </c>
      <c r="H10" s="18" t="s">
        <v>31</v>
      </c>
      <c r="I10" s="18">
        <v>1</v>
      </c>
      <c r="J10" s="73">
        <f aca="true" t="shared" si="0" ref="J10:J33">F10-E10</f>
        <v>0.018750000000000044</v>
      </c>
      <c r="K10" s="107">
        <f aca="true" t="shared" si="1" ref="K10:K24">((F10-E10)-INT(F10-E10))*24</f>
        <v>0.45000000000000107</v>
      </c>
    </row>
    <row r="11" spans="1:11" ht="18.75" customHeight="1">
      <c r="A11" s="71">
        <v>3</v>
      </c>
      <c r="B11" s="64" t="s">
        <v>105</v>
      </c>
      <c r="C11" s="37" t="s">
        <v>106</v>
      </c>
      <c r="D11" s="85">
        <v>42836</v>
      </c>
      <c r="E11" s="37">
        <v>0.18680555555555556</v>
      </c>
      <c r="F11" s="38">
        <v>0.22916666666666666</v>
      </c>
      <c r="G11" s="111" t="s">
        <v>107</v>
      </c>
      <c r="H11" s="18" t="s">
        <v>31</v>
      </c>
      <c r="I11" s="18">
        <v>1</v>
      </c>
      <c r="J11" s="73">
        <f t="shared" si="0"/>
        <v>0.0423611111111111</v>
      </c>
      <c r="K11" s="107">
        <f t="shared" si="1"/>
        <v>1.0166666666666664</v>
      </c>
    </row>
    <row r="12" spans="1:11" ht="18.75" customHeight="1">
      <c r="A12" s="71">
        <v>4</v>
      </c>
      <c r="B12" s="65" t="s">
        <v>108</v>
      </c>
      <c r="C12" s="39" t="s">
        <v>109</v>
      </c>
      <c r="D12" s="86">
        <v>42838</v>
      </c>
      <c r="E12" s="40">
        <v>42838.993055555555</v>
      </c>
      <c r="F12" s="41">
        <v>42839.013194444444</v>
      </c>
      <c r="G12" s="112" t="s">
        <v>110</v>
      </c>
      <c r="H12" s="18" t="s">
        <v>31</v>
      </c>
      <c r="I12" s="18">
        <v>1</v>
      </c>
      <c r="J12" s="73">
        <f t="shared" si="0"/>
        <v>0.020138888889050577</v>
      </c>
      <c r="K12" s="107">
        <f t="shared" si="1"/>
        <v>0.48333333333721384</v>
      </c>
    </row>
    <row r="13" spans="1:11" ht="18.75" customHeight="1">
      <c r="A13" s="71">
        <v>5</v>
      </c>
      <c r="B13" s="66" t="s">
        <v>59</v>
      </c>
      <c r="C13" s="42" t="s">
        <v>60</v>
      </c>
      <c r="D13" s="87">
        <v>42842</v>
      </c>
      <c r="E13" s="43">
        <v>0.576388888888889</v>
      </c>
      <c r="F13" s="43">
        <v>0.6770833333333334</v>
      </c>
      <c r="G13" s="113" t="s">
        <v>83</v>
      </c>
      <c r="H13" s="18"/>
      <c r="I13" s="18">
        <v>4</v>
      </c>
      <c r="J13" s="73">
        <f t="shared" si="0"/>
        <v>0.10069444444444442</v>
      </c>
      <c r="K13" s="107">
        <f t="shared" si="1"/>
        <v>2.416666666666666</v>
      </c>
    </row>
    <row r="14" spans="1:11" ht="18.75" customHeight="1">
      <c r="A14" s="71">
        <v>6</v>
      </c>
      <c r="B14" s="67" t="s">
        <v>111</v>
      </c>
      <c r="C14" s="34" t="s">
        <v>112</v>
      </c>
      <c r="D14" s="88">
        <v>42844</v>
      </c>
      <c r="E14" s="35">
        <v>0.45</v>
      </c>
      <c r="F14" s="35">
        <v>0.46597222222222223</v>
      </c>
      <c r="G14" s="114" t="s">
        <v>113</v>
      </c>
      <c r="H14" s="18" t="s">
        <v>31</v>
      </c>
      <c r="I14" s="18">
        <v>1</v>
      </c>
      <c r="J14" s="73">
        <f t="shared" si="0"/>
        <v>0.01597222222222222</v>
      </c>
      <c r="K14" s="107">
        <f t="shared" si="1"/>
        <v>0.3833333333333333</v>
      </c>
    </row>
    <row r="15" spans="1:11" ht="18.75" customHeight="1">
      <c r="A15" s="71">
        <v>7</v>
      </c>
      <c r="B15" s="63" t="s">
        <v>114</v>
      </c>
      <c r="C15" s="23" t="s">
        <v>115</v>
      </c>
      <c r="D15" s="89">
        <v>42851</v>
      </c>
      <c r="E15" s="24">
        <v>0.5729166666666666</v>
      </c>
      <c r="F15" s="24">
        <v>0.6527777777777778</v>
      </c>
      <c r="G15" s="115" t="s">
        <v>83</v>
      </c>
      <c r="H15" s="18"/>
      <c r="I15" s="18">
        <v>4</v>
      </c>
      <c r="J15" s="73">
        <f t="shared" si="0"/>
        <v>0.07986111111111116</v>
      </c>
      <c r="K15" s="107">
        <f t="shared" si="1"/>
        <v>1.9166666666666679</v>
      </c>
    </row>
    <row r="16" spans="1:11" ht="18.75" customHeight="1">
      <c r="A16" s="71">
        <v>8</v>
      </c>
      <c r="B16" s="62" t="s">
        <v>98</v>
      </c>
      <c r="C16" s="12" t="s">
        <v>116</v>
      </c>
      <c r="D16" s="89">
        <v>42851</v>
      </c>
      <c r="E16" s="28">
        <v>0.625</v>
      </c>
      <c r="F16" s="28">
        <v>0.6361111111111112</v>
      </c>
      <c r="G16" s="116" t="s">
        <v>117</v>
      </c>
      <c r="H16" s="18" t="s">
        <v>31</v>
      </c>
      <c r="I16" s="18">
        <v>1</v>
      </c>
      <c r="J16" s="73">
        <f t="shared" si="0"/>
        <v>0.011111111111111183</v>
      </c>
      <c r="K16" s="107">
        <f t="shared" si="1"/>
        <v>0.2666666666666684</v>
      </c>
    </row>
    <row r="17" spans="1:11" ht="18.75" customHeight="1">
      <c r="A17" s="71">
        <v>9</v>
      </c>
      <c r="B17" s="62" t="s">
        <v>79</v>
      </c>
      <c r="C17" s="12" t="s">
        <v>118</v>
      </c>
      <c r="D17" s="89">
        <v>42851</v>
      </c>
      <c r="E17" s="28">
        <v>0.65625</v>
      </c>
      <c r="F17" s="28">
        <v>0.6854166666666667</v>
      </c>
      <c r="G17" s="117" t="s">
        <v>120</v>
      </c>
      <c r="H17" s="18" t="s">
        <v>119</v>
      </c>
      <c r="I17" s="18">
        <v>1</v>
      </c>
      <c r="J17" s="73">
        <f t="shared" si="0"/>
        <v>0.029166666666666674</v>
      </c>
      <c r="K17" s="107">
        <f t="shared" si="1"/>
        <v>0.7000000000000002</v>
      </c>
    </row>
    <row r="18" spans="1:11" ht="30">
      <c r="A18" s="71">
        <v>10</v>
      </c>
      <c r="B18" s="62" t="s">
        <v>75</v>
      </c>
      <c r="C18" s="13" t="s">
        <v>76</v>
      </c>
      <c r="D18" s="90">
        <v>42860</v>
      </c>
      <c r="E18" s="28">
        <v>0.4756944444444444</v>
      </c>
      <c r="F18" s="80">
        <v>0.5277777777777778</v>
      </c>
      <c r="G18" s="118" t="s">
        <v>121</v>
      </c>
      <c r="H18" s="18" t="s">
        <v>31</v>
      </c>
      <c r="I18" s="18">
        <v>1</v>
      </c>
      <c r="J18" s="73">
        <f t="shared" si="0"/>
        <v>0.05208333333333337</v>
      </c>
      <c r="K18" s="108">
        <f t="shared" si="1"/>
        <v>1.2500000000000009</v>
      </c>
    </row>
    <row r="19" spans="1:11" ht="18.75" customHeight="1">
      <c r="A19" s="71">
        <v>11</v>
      </c>
      <c r="B19" s="62" t="s">
        <v>35</v>
      </c>
      <c r="C19" s="81" t="s">
        <v>122</v>
      </c>
      <c r="D19" s="90">
        <v>42870</v>
      </c>
      <c r="E19" s="14">
        <v>0.3215277777777778</v>
      </c>
      <c r="F19" s="14">
        <v>0.34722222222222227</v>
      </c>
      <c r="G19" s="119" t="s">
        <v>123</v>
      </c>
      <c r="H19" s="18" t="s">
        <v>31</v>
      </c>
      <c r="I19" s="18">
        <v>1</v>
      </c>
      <c r="J19" s="73">
        <f t="shared" si="0"/>
        <v>0.025694444444444464</v>
      </c>
      <c r="K19" s="108">
        <f t="shared" si="1"/>
        <v>0.6166666666666671</v>
      </c>
    </row>
    <row r="20" spans="1:11" ht="18.75" customHeight="1">
      <c r="A20" s="71">
        <v>12</v>
      </c>
      <c r="B20" s="62" t="s">
        <v>33</v>
      </c>
      <c r="C20" s="33" t="s">
        <v>37</v>
      </c>
      <c r="D20" s="90">
        <v>42871</v>
      </c>
      <c r="E20" s="14">
        <v>0.4388888888888889</v>
      </c>
      <c r="F20" s="14">
        <v>0.4534722222222222</v>
      </c>
      <c r="G20" s="120" t="s">
        <v>124</v>
      </c>
      <c r="H20" s="18" t="s">
        <v>31</v>
      </c>
      <c r="I20" s="18">
        <v>1</v>
      </c>
      <c r="J20" s="73">
        <f t="shared" si="0"/>
        <v>0.014583333333333337</v>
      </c>
      <c r="K20" s="108">
        <f t="shared" si="1"/>
        <v>0.3500000000000001</v>
      </c>
    </row>
    <row r="21" spans="1:11" ht="18.75" customHeight="1">
      <c r="A21" s="71">
        <v>13</v>
      </c>
      <c r="B21" s="68" t="s">
        <v>68</v>
      </c>
      <c r="C21" s="44" t="s">
        <v>127</v>
      </c>
      <c r="D21" s="91">
        <v>42879</v>
      </c>
      <c r="E21" s="44">
        <v>0.6805555555555555</v>
      </c>
      <c r="F21" s="45">
        <v>0.6993055555555556</v>
      </c>
      <c r="G21" s="126" t="s">
        <v>128</v>
      </c>
      <c r="H21" s="18" t="s">
        <v>31</v>
      </c>
      <c r="I21" s="18">
        <v>1</v>
      </c>
      <c r="J21" s="73">
        <f t="shared" si="0"/>
        <v>0.018750000000000155</v>
      </c>
      <c r="K21" s="108">
        <f t="shared" si="1"/>
        <v>0.45000000000000373</v>
      </c>
    </row>
    <row r="22" spans="1:11" ht="30">
      <c r="A22" s="71">
        <v>14</v>
      </c>
      <c r="B22" s="130" t="s">
        <v>129</v>
      </c>
      <c r="C22" s="30" t="s">
        <v>130</v>
      </c>
      <c r="D22" s="92">
        <v>42887</v>
      </c>
      <c r="E22" s="31">
        <v>0.6805555555555555</v>
      </c>
      <c r="F22" s="31">
        <v>0.75</v>
      </c>
      <c r="G22" s="127" t="s">
        <v>131</v>
      </c>
      <c r="H22" s="18"/>
      <c r="I22" s="18">
        <v>3</v>
      </c>
      <c r="J22" s="73">
        <f t="shared" si="0"/>
        <v>0.06944444444444453</v>
      </c>
      <c r="K22" s="108">
        <f t="shared" si="1"/>
        <v>1.6666666666666687</v>
      </c>
    </row>
    <row r="23" spans="1:11" ht="18.75" customHeight="1">
      <c r="A23" s="71">
        <v>15</v>
      </c>
      <c r="B23" s="67" t="s">
        <v>132</v>
      </c>
      <c r="C23" s="46" t="s">
        <v>133</v>
      </c>
      <c r="D23" s="93">
        <v>42890</v>
      </c>
      <c r="E23" s="47">
        <v>0.25</v>
      </c>
      <c r="F23" s="47">
        <v>0.2916666666666667</v>
      </c>
      <c r="G23" s="128" t="s">
        <v>134</v>
      </c>
      <c r="H23" s="18" t="s">
        <v>31</v>
      </c>
      <c r="I23" s="18">
        <v>1</v>
      </c>
      <c r="J23" s="73">
        <f t="shared" si="0"/>
        <v>0.041666666666666685</v>
      </c>
      <c r="K23" s="108">
        <f t="shared" si="1"/>
        <v>1.0000000000000004</v>
      </c>
    </row>
    <row r="24" spans="1:11" ht="30">
      <c r="A24" s="71">
        <v>16</v>
      </c>
      <c r="B24" s="131" t="s">
        <v>65</v>
      </c>
      <c r="C24" s="42" t="s">
        <v>135</v>
      </c>
      <c r="D24" s="87">
        <v>42892</v>
      </c>
      <c r="E24" s="43">
        <v>0.3298611111111111</v>
      </c>
      <c r="F24" s="43">
        <v>0.3680555555555556</v>
      </c>
      <c r="G24" s="128" t="s">
        <v>136</v>
      </c>
      <c r="H24" s="18" t="s">
        <v>31</v>
      </c>
      <c r="I24" s="18">
        <v>1</v>
      </c>
      <c r="J24" s="73">
        <f t="shared" si="0"/>
        <v>0.038194444444444475</v>
      </c>
      <c r="K24" s="108">
        <f t="shared" si="1"/>
        <v>0.9166666666666674</v>
      </c>
    </row>
    <row r="25" spans="1:11" ht="18.75" customHeight="1">
      <c r="A25" s="71">
        <v>17</v>
      </c>
      <c r="B25" s="131" t="s">
        <v>137</v>
      </c>
      <c r="C25" s="42" t="s">
        <v>138</v>
      </c>
      <c r="D25" s="87">
        <v>42892</v>
      </c>
      <c r="E25" s="43">
        <v>0.4701388888888889</v>
      </c>
      <c r="F25" s="43"/>
      <c r="G25" s="128" t="s">
        <v>139</v>
      </c>
      <c r="H25" s="18" t="s">
        <v>31</v>
      </c>
      <c r="I25" s="18">
        <v>1</v>
      </c>
      <c r="J25" s="73">
        <f t="shared" si="0"/>
        <v>-0.4701388888888889</v>
      </c>
      <c r="K25" s="108"/>
    </row>
    <row r="26" spans="1:11" ht="30">
      <c r="A26" s="71">
        <v>18</v>
      </c>
      <c r="B26" s="62" t="s">
        <v>65</v>
      </c>
      <c r="C26" s="25" t="s">
        <v>141</v>
      </c>
      <c r="D26" s="94">
        <v>42896</v>
      </c>
      <c r="E26" s="48">
        <v>0.15625</v>
      </c>
      <c r="F26" s="48">
        <v>0.1875</v>
      </c>
      <c r="G26" s="128" t="s">
        <v>142</v>
      </c>
      <c r="H26" s="18" t="s">
        <v>31</v>
      </c>
      <c r="I26" s="18">
        <v>1</v>
      </c>
      <c r="J26" s="73">
        <f t="shared" si="0"/>
        <v>0.03125</v>
      </c>
      <c r="K26" s="108"/>
    </row>
    <row r="27" spans="1:11" ht="30">
      <c r="A27" s="71">
        <v>19</v>
      </c>
      <c r="B27" s="131" t="s">
        <v>65</v>
      </c>
      <c r="C27" s="29" t="s">
        <v>140</v>
      </c>
      <c r="D27" s="95">
        <v>42900</v>
      </c>
      <c r="E27" s="55">
        <v>0.2708333333333333</v>
      </c>
      <c r="F27" s="54" t="s">
        <v>143</v>
      </c>
      <c r="G27" s="128" t="s">
        <v>144</v>
      </c>
      <c r="H27" s="18" t="s">
        <v>31</v>
      </c>
      <c r="I27" s="18">
        <v>1</v>
      </c>
      <c r="J27" s="73">
        <f t="shared" si="0"/>
        <v>0.02777777777777779</v>
      </c>
      <c r="K27" s="108"/>
    </row>
    <row r="28" spans="1:11" ht="30">
      <c r="A28" s="71">
        <v>20</v>
      </c>
      <c r="B28" s="131" t="s">
        <v>221</v>
      </c>
      <c r="C28" s="26" t="s">
        <v>145</v>
      </c>
      <c r="D28" s="96">
        <v>42902</v>
      </c>
      <c r="E28" s="27">
        <v>0.22916666666666666</v>
      </c>
      <c r="F28" s="27">
        <v>0.2777777777777778</v>
      </c>
      <c r="G28" s="128" t="s">
        <v>146</v>
      </c>
      <c r="H28" s="18" t="s">
        <v>31</v>
      </c>
      <c r="I28" s="18">
        <v>1</v>
      </c>
      <c r="J28" s="73">
        <f t="shared" si="0"/>
        <v>0.04861111111111113</v>
      </c>
      <c r="K28" s="108"/>
    </row>
    <row r="29" spans="1:11" ht="18.75" customHeight="1">
      <c r="A29" s="71">
        <v>21</v>
      </c>
      <c r="B29" s="61" t="s">
        <v>147</v>
      </c>
      <c r="C29" s="26" t="s">
        <v>148</v>
      </c>
      <c r="D29" s="96">
        <v>42903</v>
      </c>
      <c r="E29" s="27">
        <v>0.009722222222222222</v>
      </c>
      <c r="F29" s="27">
        <v>0.030555555555555555</v>
      </c>
      <c r="G29" s="129" t="s">
        <v>153</v>
      </c>
      <c r="H29" s="18" t="s">
        <v>31</v>
      </c>
      <c r="I29" s="83">
        <v>1</v>
      </c>
      <c r="J29" s="73">
        <f t="shared" si="0"/>
        <v>0.020833333333333332</v>
      </c>
      <c r="K29" s="108"/>
    </row>
    <row r="30" spans="1:11" ht="30">
      <c r="A30" s="71">
        <v>22</v>
      </c>
      <c r="B30" s="131" t="s">
        <v>65</v>
      </c>
      <c r="C30" s="12" t="s">
        <v>149</v>
      </c>
      <c r="D30" s="90">
        <v>42906</v>
      </c>
      <c r="E30" s="28">
        <v>0.8770833333333333</v>
      </c>
      <c r="F30" s="28">
        <v>0.9402777777777778</v>
      </c>
      <c r="G30" s="129" t="s">
        <v>150</v>
      </c>
      <c r="H30" s="18" t="s">
        <v>31</v>
      </c>
      <c r="I30" s="83">
        <v>1</v>
      </c>
      <c r="J30" s="73">
        <f t="shared" si="0"/>
        <v>0.06319444444444444</v>
      </c>
      <c r="K30" s="108"/>
    </row>
    <row r="31" spans="1:11" ht="18.75" customHeight="1">
      <c r="A31" s="71">
        <v>23</v>
      </c>
      <c r="B31" s="69" t="s">
        <v>114</v>
      </c>
      <c r="C31" s="4" t="s">
        <v>151</v>
      </c>
      <c r="D31" s="90">
        <v>42907</v>
      </c>
      <c r="E31" s="5">
        <v>0.7152777777777778</v>
      </c>
      <c r="F31" s="5">
        <v>0.7618055555555556</v>
      </c>
      <c r="G31" s="126" t="s">
        <v>152</v>
      </c>
      <c r="H31" s="18" t="s">
        <v>31</v>
      </c>
      <c r="I31" s="18">
        <v>1</v>
      </c>
      <c r="J31" s="73">
        <f t="shared" si="0"/>
        <v>0.046527777777777835</v>
      </c>
      <c r="K31" s="108"/>
    </row>
    <row r="32" spans="1:11" ht="18.75" customHeight="1">
      <c r="A32" s="71">
        <v>24</v>
      </c>
      <c r="B32" s="52" t="s">
        <v>98</v>
      </c>
      <c r="C32" s="36" t="s">
        <v>99</v>
      </c>
      <c r="D32" s="90">
        <v>42908</v>
      </c>
      <c r="E32" s="82">
        <v>0.6763888888888889</v>
      </c>
      <c r="F32" s="82">
        <v>0.9694444444444444</v>
      </c>
      <c r="G32" s="132" t="s">
        <v>154</v>
      </c>
      <c r="H32" s="18" t="s">
        <v>31</v>
      </c>
      <c r="I32" s="18">
        <v>3</v>
      </c>
      <c r="J32" s="73">
        <f t="shared" si="0"/>
        <v>0.2930555555555555</v>
      </c>
      <c r="K32" s="108"/>
    </row>
    <row r="33" spans="1:11" ht="18.75" customHeight="1">
      <c r="A33" s="71">
        <v>25</v>
      </c>
      <c r="B33" s="67" t="s">
        <v>39</v>
      </c>
      <c r="C33" s="42" t="s">
        <v>155</v>
      </c>
      <c r="D33" s="90">
        <v>42909</v>
      </c>
      <c r="E33" s="43">
        <v>0.5097222222222222</v>
      </c>
      <c r="F33" s="43">
        <v>0.5868055555555556</v>
      </c>
      <c r="G33" s="126" t="s">
        <v>156</v>
      </c>
      <c r="H33" s="18" t="s">
        <v>31</v>
      </c>
      <c r="I33" s="18">
        <v>1</v>
      </c>
      <c r="J33" s="73">
        <f t="shared" si="0"/>
        <v>0.07708333333333339</v>
      </c>
      <c r="K33" s="108"/>
    </row>
  </sheetData>
  <sheetProtection formatCells="0"/>
  <mergeCells count="12">
    <mergeCell ref="B3:H3"/>
    <mergeCell ref="B4:H4"/>
    <mergeCell ref="B5:H5"/>
    <mergeCell ref="B7:B8"/>
    <mergeCell ref="C7:C8"/>
    <mergeCell ref="D7:D8"/>
    <mergeCell ref="E7:F7"/>
    <mergeCell ref="A7:A8"/>
    <mergeCell ref="J7:J8"/>
    <mergeCell ref="G7:G8"/>
    <mergeCell ref="H7:H8"/>
    <mergeCell ref="I7:I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21" customWidth="1"/>
    <col min="2" max="2" width="23.7109375" style="21" customWidth="1"/>
    <col min="3" max="3" width="22.7109375" style="21" customWidth="1"/>
    <col min="4" max="4" width="15.7109375" style="21" customWidth="1"/>
    <col min="5" max="6" width="10.7109375" style="21" customWidth="1"/>
    <col min="7" max="7" width="65.7109375" style="21" customWidth="1"/>
    <col min="8" max="8" width="21.7109375" style="21" customWidth="1"/>
    <col min="9" max="9" width="12.57421875" style="19" hidden="1" customWidth="1"/>
    <col min="10" max="10" width="11.00390625" style="21" hidden="1" customWidth="1"/>
    <col min="11" max="11" width="0" style="21" hidden="1" customWidth="1"/>
    <col min="12" max="12" width="12.140625" style="21" hidden="1" customWidth="1"/>
    <col min="13" max="16384" width="9.140625" style="21" customWidth="1"/>
  </cols>
  <sheetData>
    <row r="1" ht="15">
      <c r="H1" s="22" t="s">
        <v>7</v>
      </c>
    </row>
    <row r="3" spans="2:8" ht="15.75" customHeight="1">
      <c r="B3" s="157" t="s">
        <v>8</v>
      </c>
      <c r="C3" s="157"/>
      <c r="D3" s="157"/>
      <c r="E3" s="157"/>
      <c r="F3" s="157"/>
      <c r="G3" s="157"/>
      <c r="H3" s="157"/>
    </row>
    <row r="4" spans="2:8" ht="15.75" customHeight="1">
      <c r="B4" s="157" t="s">
        <v>9</v>
      </c>
      <c r="C4" s="157"/>
      <c r="D4" s="157"/>
      <c r="E4" s="157"/>
      <c r="F4" s="157"/>
      <c r="G4" s="157"/>
      <c r="H4" s="157"/>
    </row>
    <row r="5" spans="2:8" ht="15.75" customHeight="1">
      <c r="B5" s="157" t="s">
        <v>43</v>
      </c>
      <c r="C5" s="157"/>
      <c r="D5" s="157"/>
      <c r="E5" s="157"/>
      <c r="F5" s="157"/>
      <c r="G5" s="157"/>
      <c r="H5" s="157"/>
    </row>
    <row r="6" spans="2:8" ht="15.75">
      <c r="B6" s="15"/>
      <c r="C6" s="15"/>
      <c r="D6" s="15"/>
      <c r="E6" s="15"/>
      <c r="F6" s="15"/>
      <c r="G6" s="15"/>
      <c r="H6" s="15"/>
    </row>
    <row r="7" spans="1:11" ht="47.25" customHeight="1">
      <c r="A7" s="166" t="s">
        <v>29</v>
      </c>
      <c r="B7" s="165" t="s">
        <v>30</v>
      </c>
      <c r="C7" s="165" t="s">
        <v>0</v>
      </c>
      <c r="D7" s="165" t="s">
        <v>1</v>
      </c>
      <c r="E7" s="165" t="s">
        <v>4</v>
      </c>
      <c r="F7" s="165"/>
      <c r="G7" s="165" t="s">
        <v>5</v>
      </c>
      <c r="H7" s="165" t="s">
        <v>6</v>
      </c>
      <c r="I7" s="156" t="s">
        <v>27</v>
      </c>
      <c r="J7" s="156" t="s">
        <v>28</v>
      </c>
      <c r="K7" s="164"/>
    </row>
    <row r="8" spans="1:11" ht="33.75" customHeight="1">
      <c r="A8" s="166"/>
      <c r="B8" s="165"/>
      <c r="C8" s="165"/>
      <c r="D8" s="165"/>
      <c r="E8" s="17" t="s">
        <v>2</v>
      </c>
      <c r="F8" s="17" t="s">
        <v>3</v>
      </c>
      <c r="G8" s="165"/>
      <c r="H8" s="165"/>
      <c r="I8" s="156"/>
      <c r="J8" s="156"/>
      <c r="K8" s="164"/>
    </row>
    <row r="9" spans="1:12" ht="30">
      <c r="A9" s="71">
        <v>1</v>
      </c>
      <c r="B9" s="74" t="s">
        <v>65</v>
      </c>
      <c r="C9" s="2" t="s">
        <v>157</v>
      </c>
      <c r="D9" s="97">
        <v>42918</v>
      </c>
      <c r="E9" s="2">
        <v>0.125</v>
      </c>
      <c r="F9" s="57">
        <v>0.15277777777777776</v>
      </c>
      <c r="G9" s="121" t="s">
        <v>144</v>
      </c>
      <c r="H9" s="18" t="s">
        <v>31</v>
      </c>
      <c r="I9" s="18">
        <v>1</v>
      </c>
      <c r="J9" s="18"/>
      <c r="K9" s="72">
        <f>F9-E9</f>
        <v>0.027777777777777762</v>
      </c>
      <c r="L9" s="107">
        <f>((F9-E9)-INT(F9-E9))*24</f>
        <v>0.6666666666666663</v>
      </c>
    </row>
    <row r="10" spans="1:12" ht="18.75" customHeight="1">
      <c r="A10" s="71">
        <v>2</v>
      </c>
      <c r="B10" s="74" t="s">
        <v>64</v>
      </c>
      <c r="C10" s="3" t="s">
        <v>158</v>
      </c>
      <c r="D10" s="97">
        <v>42930</v>
      </c>
      <c r="E10" s="2">
        <v>0.9347222222222222</v>
      </c>
      <c r="F10" s="2">
        <v>0.9763888888888889</v>
      </c>
      <c r="G10" s="121" t="s">
        <v>159</v>
      </c>
      <c r="H10" s="18" t="s">
        <v>31</v>
      </c>
      <c r="I10" s="18">
        <v>1</v>
      </c>
      <c r="J10" s="18"/>
      <c r="K10" s="72">
        <f aca="true" t="shared" si="0" ref="K10:K34">F10-E10</f>
        <v>0.04166666666666663</v>
      </c>
      <c r="L10" s="107">
        <f aca="true" t="shared" si="1" ref="L10:L34">((F10-E10)-INT(F10-E10))*24</f>
        <v>0.9999999999999991</v>
      </c>
    </row>
    <row r="11" spans="1:12" ht="18.75" customHeight="1">
      <c r="A11" s="71">
        <v>3</v>
      </c>
      <c r="B11" s="74" t="s">
        <v>160</v>
      </c>
      <c r="C11" s="2" t="s">
        <v>161</v>
      </c>
      <c r="D11" s="97">
        <v>42931</v>
      </c>
      <c r="E11" s="2">
        <v>0.006944444444444444</v>
      </c>
      <c r="F11" s="57">
        <v>0.06458333333333334</v>
      </c>
      <c r="G11" s="121" t="s">
        <v>83</v>
      </c>
      <c r="H11" s="18"/>
      <c r="I11" s="18">
        <v>4</v>
      </c>
      <c r="J11" s="18"/>
      <c r="K11" s="72">
        <f t="shared" si="0"/>
        <v>0.05763888888888889</v>
      </c>
      <c r="L11" s="107">
        <f t="shared" si="1"/>
        <v>1.3833333333333333</v>
      </c>
    </row>
    <row r="12" spans="1:12" ht="18.75" customHeight="1">
      <c r="A12" s="71">
        <v>4</v>
      </c>
      <c r="B12" s="74" t="s">
        <v>160</v>
      </c>
      <c r="C12" s="3" t="s">
        <v>161</v>
      </c>
      <c r="D12" s="97">
        <v>42931</v>
      </c>
      <c r="E12" s="2">
        <v>0.46875</v>
      </c>
      <c r="F12" s="2">
        <v>0.5187499999999999</v>
      </c>
      <c r="G12" s="121" t="s">
        <v>162</v>
      </c>
      <c r="H12" s="18" t="s">
        <v>31</v>
      </c>
      <c r="I12" s="18">
        <v>1</v>
      </c>
      <c r="J12" s="18"/>
      <c r="K12" s="72">
        <f t="shared" si="0"/>
        <v>0.04999999999999993</v>
      </c>
      <c r="L12" s="107">
        <f t="shared" si="1"/>
        <v>1.1999999999999984</v>
      </c>
    </row>
    <row r="13" spans="1:12" ht="18.75" customHeight="1">
      <c r="A13" s="71">
        <v>5</v>
      </c>
      <c r="B13" s="74" t="s">
        <v>163</v>
      </c>
      <c r="C13" s="3" t="s">
        <v>164</v>
      </c>
      <c r="D13" s="97">
        <v>42934</v>
      </c>
      <c r="E13" s="58">
        <v>0.7743055555555555</v>
      </c>
      <c r="F13" s="58">
        <v>0.8131944444444444</v>
      </c>
      <c r="G13" s="123" t="s">
        <v>165</v>
      </c>
      <c r="H13" s="18" t="s">
        <v>31</v>
      </c>
      <c r="I13" s="18">
        <v>1</v>
      </c>
      <c r="J13" s="18"/>
      <c r="K13" s="72">
        <f t="shared" si="0"/>
        <v>0.03888888888888897</v>
      </c>
      <c r="L13" s="107">
        <f t="shared" si="1"/>
        <v>0.9333333333333353</v>
      </c>
    </row>
    <row r="14" spans="1:12" ht="18.75" customHeight="1">
      <c r="A14" s="71">
        <v>6</v>
      </c>
      <c r="B14" s="74" t="s">
        <v>71</v>
      </c>
      <c r="C14" s="11" t="s">
        <v>72</v>
      </c>
      <c r="D14" s="97">
        <v>42940</v>
      </c>
      <c r="E14" s="7">
        <v>0.6527777777777778</v>
      </c>
      <c r="F14" s="7">
        <v>0.6770833333333334</v>
      </c>
      <c r="G14" s="121" t="s">
        <v>166</v>
      </c>
      <c r="H14" s="18" t="s">
        <v>168</v>
      </c>
      <c r="I14" s="18">
        <v>1</v>
      </c>
      <c r="J14" s="18"/>
      <c r="K14" s="72">
        <f t="shared" si="0"/>
        <v>0.02430555555555558</v>
      </c>
      <c r="L14" s="107">
        <f t="shared" si="1"/>
        <v>0.5833333333333339</v>
      </c>
    </row>
    <row r="15" spans="1:12" ht="18.75" customHeight="1">
      <c r="A15" s="71">
        <v>7</v>
      </c>
      <c r="B15" s="133" t="s">
        <v>132</v>
      </c>
      <c r="C15" s="75" t="s">
        <v>167</v>
      </c>
      <c r="D15" s="97">
        <v>42945</v>
      </c>
      <c r="E15" s="2">
        <v>0.12152777777777778</v>
      </c>
      <c r="F15" s="2">
        <v>0.22708333333333333</v>
      </c>
      <c r="G15" s="121" t="s">
        <v>83</v>
      </c>
      <c r="H15" s="18"/>
      <c r="I15" s="18">
        <v>4</v>
      </c>
      <c r="J15" s="18"/>
      <c r="K15" s="72">
        <f t="shared" si="0"/>
        <v>0.10555555555555556</v>
      </c>
      <c r="L15" s="107">
        <f t="shared" si="1"/>
        <v>2.533333333333333</v>
      </c>
    </row>
    <row r="16" spans="1:12" ht="18.75" customHeight="1">
      <c r="A16" s="71">
        <v>8</v>
      </c>
      <c r="B16" s="97" t="s">
        <v>84</v>
      </c>
      <c r="C16" s="49" t="s">
        <v>169</v>
      </c>
      <c r="D16" s="97">
        <v>42945</v>
      </c>
      <c r="E16" s="50">
        <v>0.15277777777777776</v>
      </c>
      <c r="F16" s="50">
        <v>0.18680555555555556</v>
      </c>
      <c r="G16" s="125" t="s">
        <v>131</v>
      </c>
      <c r="H16" s="18"/>
      <c r="I16" s="18">
        <v>3</v>
      </c>
      <c r="J16" s="18"/>
      <c r="K16" s="72">
        <f t="shared" si="0"/>
        <v>0.034027777777777796</v>
      </c>
      <c r="L16" s="107">
        <f t="shared" si="1"/>
        <v>0.8166666666666671</v>
      </c>
    </row>
    <row r="17" spans="1:12" ht="30">
      <c r="A17" s="71">
        <v>9</v>
      </c>
      <c r="B17" s="74" t="s">
        <v>65</v>
      </c>
      <c r="C17" s="11" t="s">
        <v>170</v>
      </c>
      <c r="D17" s="97">
        <v>42945</v>
      </c>
      <c r="E17" s="7">
        <v>42945.80416666667</v>
      </c>
      <c r="F17" s="7">
        <v>42946.010416666664</v>
      </c>
      <c r="G17" s="110" t="s">
        <v>180</v>
      </c>
      <c r="H17" s="18"/>
      <c r="I17" s="18">
        <v>5</v>
      </c>
      <c r="J17" s="18"/>
      <c r="K17" s="72">
        <f t="shared" si="0"/>
        <v>0.20624999999563443</v>
      </c>
      <c r="L17" s="107">
        <f t="shared" si="1"/>
        <v>4.949999999895226</v>
      </c>
    </row>
    <row r="18" spans="1:12" ht="18.75" customHeight="1">
      <c r="A18" s="71">
        <v>10</v>
      </c>
      <c r="B18" s="97" t="s">
        <v>98</v>
      </c>
      <c r="C18" s="56" t="s">
        <v>99</v>
      </c>
      <c r="D18" s="97">
        <v>42946</v>
      </c>
      <c r="E18" s="2">
        <v>0.7243055555555555</v>
      </c>
      <c r="F18" s="2">
        <v>0.8145833333333333</v>
      </c>
      <c r="G18" s="120" t="s">
        <v>171</v>
      </c>
      <c r="H18" s="18" t="s">
        <v>31</v>
      </c>
      <c r="I18" s="18">
        <v>1</v>
      </c>
      <c r="J18" s="18"/>
      <c r="K18" s="72">
        <f t="shared" si="0"/>
        <v>0.09027777777777779</v>
      </c>
      <c r="L18" s="107">
        <f t="shared" si="1"/>
        <v>2.166666666666667</v>
      </c>
    </row>
    <row r="19" spans="1:12" ht="30">
      <c r="A19" s="71">
        <v>11</v>
      </c>
      <c r="B19" s="74" t="s">
        <v>65</v>
      </c>
      <c r="C19" s="3" t="s">
        <v>157</v>
      </c>
      <c r="D19" s="97">
        <v>42947</v>
      </c>
      <c r="E19" s="58">
        <v>0.31875000000000003</v>
      </c>
      <c r="F19" s="58">
        <v>0.34722222222222227</v>
      </c>
      <c r="G19" s="123" t="s">
        <v>144</v>
      </c>
      <c r="H19" s="18" t="s">
        <v>31</v>
      </c>
      <c r="I19" s="18">
        <v>1</v>
      </c>
      <c r="J19" s="18"/>
      <c r="K19" s="72">
        <f t="shared" si="0"/>
        <v>0.028472222222222232</v>
      </c>
      <c r="L19" s="107">
        <f t="shared" si="1"/>
        <v>0.6833333333333336</v>
      </c>
    </row>
    <row r="20" spans="1:12" ht="18.75" customHeight="1">
      <c r="A20" s="71">
        <v>12</v>
      </c>
      <c r="B20" s="74" t="s">
        <v>172</v>
      </c>
      <c r="C20" s="11" t="s">
        <v>173</v>
      </c>
      <c r="D20" s="97">
        <v>42949</v>
      </c>
      <c r="E20" s="58">
        <v>0.3965277777777778</v>
      </c>
      <c r="F20" s="2">
        <v>0.4375</v>
      </c>
      <c r="G20" s="124" t="s">
        <v>174</v>
      </c>
      <c r="H20" s="18" t="s">
        <v>31</v>
      </c>
      <c r="I20" s="18">
        <v>1</v>
      </c>
      <c r="J20" s="18"/>
      <c r="K20" s="72">
        <f t="shared" si="0"/>
        <v>0.04097222222222219</v>
      </c>
      <c r="L20" s="107">
        <f t="shared" si="1"/>
        <v>0.9833333333333325</v>
      </c>
    </row>
    <row r="21" spans="1:12" ht="18.75" customHeight="1">
      <c r="A21" s="71">
        <v>13</v>
      </c>
      <c r="B21" s="74" t="s">
        <v>132</v>
      </c>
      <c r="C21" s="3" t="s">
        <v>175</v>
      </c>
      <c r="D21" s="97">
        <v>42953</v>
      </c>
      <c r="E21" s="9">
        <v>0.5631944444444444</v>
      </c>
      <c r="F21" s="9">
        <v>0.6006944444444444</v>
      </c>
      <c r="G21" s="124" t="s">
        <v>131</v>
      </c>
      <c r="H21" s="18"/>
      <c r="I21" s="18">
        <v>3</v>
      </c>
      <c r="J21" s="18"/>
      <c r="K21" s="72">
        <f t="shared" si="0"/>
        <v>0.03749999999999998</v>
      </c>
      <c r="L21" s="107">
        <f t="shared" si="1"/>
        <v>0.8999999999999995</v>
      </c>
    </row>
    <row r="22" spans="1:12" ht="18.75" customHeight="1">
      <c r="A22" s="71">
        <v>14</v>
      </c>
      <c r="B22" s="74" t="s">
        <v>132</v>
      </c>
      <c r="C22" s="3" t="s">
        <v>176</v>
      </c>
      <c r="D22" s="97">
        <v>42953</v>
      </c>
      <c r="E22" s="9">
        <v>0.5631944444444444</v>
      </c>
      <c r="F22" s="9">
        <v>0.6097222222222222</v>
      </c>
      <c r="G22" s="124" t="s">
        <v>131</v>
      </c>
      <c r="H22" s="18"/>
      <c r="I22" s="18">
        <v>3</v>
      </c>
      <c r="J22" s="18"/>
      <c r="K22" s="72">
        <f t="shared" si="0"/>
        <v>0.046527777777777724</v>
      </c>
      <c r="L22" s="107">
        <f t="shared" si="1"/>
        <v>1.1166666666666654</v>
      </c>
    </row>
    <row r="23" spans="1:12" ht="30">
      <c r="A23" s="71">
        <v>15</v>
      </c>
      <c r="B23" s="74" t="s">
        <v>65</v>
      </c>
      <c r="C23" s="8" t="s">
        <v>149</v>
      </c>
      <c r="D23" s="97">
        <v>42962</v>
      </c>
      <c r="E23" s="9">
        <v>0.027777777777777776</v>
      </c>
      <c r="F23" s="9">
        <v>0.05902777777777778</v>
      </c>
      <c r="G23" s="124" t="s">
        <v>67</v>
      </c>
      <c r="H23" s="18" t="s">
        <v>31</v>
      </c>
      <c r="I23" s="18">
        <v>1</v>
      </c>
      <c r="J23" s="18"/>
      <c r="K23" s="72">
        <f t="shared" si="0"/>
        <v>0.03125000000000001</v>
      </c>
      <c r="L23" s="107">
        <f t="shared" si="1"/>
        <v>0.7500000000000002</v>
      </c>
    </row>
    <row r="24" spans="1:12" ht="30">
      <c r="A24" s="71">
        <v>16</v>
      </c>
      <c r="B24" s="74" t="s">
        <v>129</v>
      </c>
      <c r="C24" s="3" t="s">
        <v>130</v>
      </c>
      <c r="D24" s="97">
        <v>42964</v>
      </c>
      <c r="E24" s="9">
        <v>0.09583333333333333</v>
      </c>
      <c r="F24" s="57">
        <v>0.15069444444444444</v>
      </c>
      <c r="G24" s="110" t="s">
        <v>177</v>
      </c>
      <c r="H24" s="18" t="s">
        <v>31</v>
      </c>
      <c r="I24" s="18">
        <v>1</v>
      </c>
      <c r="J24" s="18"/>
      <c r="K24" s="72">
        <f t="shared" si="0"/>
        <v>0.05486111111111111</v>
      </c>
      <c r="L24" s="107">
        <f t="shared" si="1"/>
        <v>1.3166666666666667</v>
      </c>
    </row>
    <row r="25" spans="1:12" ht="18.75" customHeight="1">
      <c r="A25" s="71">
        <v>17</v>
      </c>
      <c r="B25" s="74" t="s">
        <v>178</v>
      </c>
      <c r="C25" s="3" t="s">
        <v>179</v>
      </c>
      <c r="D25" s="97">
        <v>42968</v>
      </c>
      <c r="E25" s="9">
        <v>0.513888888888889</v>
      </c>
      <c r="F25" s="57">
        <v>0.6916666666666668</v>
      </c>
      <c r="G25" s="110" t="s">
        <v>180</v>
      </c>
      <c r="H25" s="18"/>
      <c r="I25" s="18">
        <v>5</v>
      </c>
      <c r="J25" s="18"/>
      <c r="K25" s="72">
        <f t="shared" si="0"/>
        <v>0.1777777777777778</v>
      </c>
      <c r="L25" s="107">
        <f t="shared" si="1"/>
        <v>4.2666666666666675</v>
      </c>
    </row>
    <row r="26" spans="1:12" ht="18.75" customHeight="1">
      <c r="A26" s="71">
        <v>18</v>
      </c>
      <c r="B26" s="97" t="s">
        <v>105</v>
      </c>
      <c r="C26" s="56" t="s">
        <v>181</v>
      </c>
      <c r="D26" s="97">
        <v>42972</v>
      </c>
      <c r="E26" s="2">
        <v>0.06388888888888888</v>
      </c>
      <c r="F26" s="2">
        <v>0.08333333333333333</v>
      </c>
      <c r="G26" s="120" t="s">
        <v>182</v>
      </c>
      <c r="H26" s="18" t="s">
        <v>31</v>
      </c>
      <c r="I26" s="18">
        <v>1</v>
      </c>
      <c r="J26" s="18"/>
      <c r="K26" s="72">
        <f t="shared" si="0"/>
        <v>0.019444444444444445</v>
      </c>
      <c r="L26" s="107">
        <f t="shared" si="1"/>
        <v>0.4666666666666667</v>
      </c>
    </row>
    <row r="27" spans="1:12" ht="18.75" customHeight="1">
      <c r="A27" s="71">
        <v>19</v>
      </c>
      <c r="B27" s="97" t="s">
        <v>33</v>
      </c>
      <c r="C27" s="56" t="s">
        <v>34</v>
      </c>
      <c r="D27" s="97">
        <v>42973</v>
      </c>
      <c r="E27" s="2">
        <v>0.4486111111111111</v>
      </c>
      <c r="F27" s="2">
        <v>0.47152777777777777</v>
      </c>
      <c r="G27" s="120" t="s">
        <v>36</v>
      </c>
      <c r="H27" s="18" t="s">
        <v>31</v>
      </c>
      <c r="I27" s="18">
        <v>1</v>
      </c>
      <c r="J27" s="18"/>
      <c r="K27" s="72">
        <f t="shared" si="0"/>
        <v>0.02291666666666664</v>
      </c>
      <c r="L27" s="107">
        <f t="shared" si="1"/>
        <v>0.5499999999999994</v>
      </c>
    </row>
    <row r="28" spans="1:12" ht="30">
      <c r="A28" s="71">
        <v>20</v>
      </c>
      <c r="B28" s="98" t="s">
        <v>65</v>
      </c>
      <c r="C28" s="49" t="s">
        <v>141</v>
      </c>
      <c r="D28" s="97">
        <v>42977</v>
      </c>
      <c r="E28" s="50">
        <v>0.3361111111111111</v>
      </c>
      <c r="F28" s="50">
        <v>0.3736111111111111</v>
      </c>
      <c r="G28" s="135" t="s">
        <v>184</v>
      </c>
      <c r="H28" s="18" t="s">
        <v>31</v>
      </c>
      <c r="I28" s="18">
        <v>1</v>
      </c>
      <c r="J28" s="18"/>
      <c r="K28" s="72">
        <f t="shared" si="0"/>
        <v>0.03750000000000003</v>
      </c>
      <c r="L28" s="107">
        <f t="shared" si="1"/>
        <v>0.9000000000000008</v>
      </c>
    </row>
    <row r="29" spans="1:12" ht="30">
      <c r="A29" s="71">
        <v>21</v>
      </c>
      <c r="B29" s="98" t="s">
        <v>65</v>
      </c>
      <c r="C29" s="8" t="s">
        <v>183</v>
      </c>
      <c r="D29" s="97">
        <v>42977</v>
      </c>
      <c r="E29" s="57">
        <v>0.38680555555555557</v>
      </c>
      <c r="F29" s="57">
        <v>0.4048611111111111</v>
      </c>
      <c r="G29" s="135" t="s">
        <v>185</v>
      </c>
      <c r="H29" s="18" t="s">
        <v>31</v>
      </c>
      <c r="I29" s="18">
        <v>1</v>
      </c>
      <c r="J29" s="18"/>
      <c r="K29" s="72">
        <f t="shared" si="0"/>
        <v>0.018055555555555547</v>
      </c>
      <c r="L29" s="107">
        <f t="shared" si="1"/>
        <v>0.4333333333333331</v>
      </c>
    </row>
    <row r="30" spans="1:12" ht="18.75" customHeight="1">
      <c r="A30" s="71">
        <v>22</v>
      </c>
      <c r="B30" s="74" t="s">
        <v>39</v>
      </c>
      <c r="C30" s="49" t="s">
        <v>186</v>
      </c>
      <c r="D30" s="97">
        <v>42979</v>
      </c>
      <c r="E30" s="50">
        <v>0.3854166666666667</v>
      </c>
      <c r="F30" s="50">
        <v>0.4166666666666667</v>
      </c>
      <c r="G30" s="125" t="s">
        <v>187</v>
      </c>
      <c r="H30" s="18" t="s">
        <v>31</v>
      </c>
      <c r="I30" s="18">
        <v>1</v>
      </c>
      <c r="J30" s="18"/>
      <c r="K30" s="72">
        <f t="shared" si="0"/>
        <v>0.03125</v>
      </c>
      <c r="L30" s="107">
        <f t="shared" si="1"/>
        <v>0.75</v>
      </c>
    </row>
    <row r="31" spans="1:12" ht="18.75" customHeight="1">
      <c r="A31" s="71">
        <v>23</v>
      </c>
      <c r="B31" s="97" t="s">
        <v>147</v>
      </c>
      <c r="C31" s="49" t="s">
        <v>148</v>
      </c>
      <c r="D31" s="98">
        <v>42984</v>
      </c>
      <c r="E31" s="50">
        <v>0.7673611111111112</v>
      </c>
      <c r="F31" s="50">
        <v>0.7916666666666666</v>
      </c>
      <c r="G31" s="125" t="s">
        <v>188</v>
      </c>
      <c r="H31" s="18" t="s">
        <v>31</v>
      </c>
      <c r="I31" s="18">
        <v>1</v>
      </c>
      <c r="J31" s="18"/>
      <c r="K31" s="72">
        <f t="shared" si="0"/>
        <v>0.02430555555555547</v>
      </c>
      <c r="L31" s="107">
        <f t="shared" si="1"/>
        <v>0.5833333333333313</v>
      </c>
    </row>
    <row r="32" spans="1:12" ht="18.75" customHeight="1">
      <c r="A32" s="71">
        <v>24</v>
      </c>
      <c r="B32" s="32" t="s">
        <v>78</v>
      </c>
      <c r="C32" s="49" t="s">
        <v>87</v>
      </c>
      <c r="D32" s="98">
        <v>42995</v>
      </c>
      <c r="E32" s="50">
        <v>0.057638888888888885</v>
      </c>
      <c r="F32" s="50">
        <v>0.06805555555555555</v>
      </c>
      <c r="G32" s="121" t="s">
        <v>88</v>
      </c>
      <c r="H32" s="18" t="s">
        <v>31</v>
      </c>
      <c r="I32" s="18">
        <v>1</v>
      </c>
      <c r="J32" s="18"/>
      <c r="K32" s="72">
        <f t="shared" si="0"/>
        <v>0.010416666666666664</v>
      </c>
      <c r="L32" s="107">
        <f t="shared" si="1"/>
        <v>0.24999999999999994</v>
      </c>
    </row>
    <row r="33" spans="1:12" ht="18.75" customHeight="1">
      <c r="A33" s="71">
        <v>25</v>
      </c>
      <c r="B33" s="1" t="s">
        <v>33</v>
      </c>
      <c r="C33" s="49" t="s">
        <v>52</v>
      </c>
      <c r="D33" s="98">
        <v>42999</v>
      </c>
      <c r="E33" s="57">
        <v>0.7256944444444445</v>
      </c>
      <c r="F33" s="2">
        <v>0.7604166666666666</v>
      </c>
      <c r="G33" s="125" t="s">
        <v>131</v>
      </c>
      <c r="H33" s="18"/>
      <c r="I33" s="18">
        <v>3</v>
      </c>
      <c r="J33" s="18"/>
      <c r="K33" s="72">
        <f t="shared" si="0"/>
        <v>0.0347222222222221</v>
      </c>
      <c r="L33" s="107">
        <f t="shared" si="1"/>
        <v>0.8333333333333304</v>
      </c>
    </row>
    <row r="34" spans="1:12" ht="18.75" customHeight="1">
      <c r="A34" s="71">
        <v>26</v>
      </c>
      <c r="B34" s="74" t="s">
        <v>98</v>
      </c>
      <c r="C34" s="3" t="s">
        <v>99</v>
      </c>
      <c r="D34" s="97">
        <v>43002</v>
      </c>
      <c r="E34" s="58">
        <v>0.3159722222222222</v>
      </c>
      <c r="F34" s="58">
        <v>0.3333333333333333</v>
      </c>
      <c r="G34" s="134" t="s">
        <v>83</v>
      </c>
      <c r="H34" s="18"/>
      <c r="I34" s="18">
        <v>4</v>
      </c>
      <c r="J34" s="18"/>
      <c r="K34" s="72">
        <f t="shared" si="0"/>
        <v>0.017361111111111105</v>
      </c>
      <c r="L34" s="107">
        <f t="shared" si="1"/>
        <v>0.4166666666666665</v>
      </c>
    </row>
    <row r="35" spans="2:11" ht="15">
      <c r="B35" s="103"/>
      <c r="C35" s="103"/>
      <c r="D35" s="103"/>
      <c r="E35" s="104"/>
      <c r="F35" s="104"/>
      <c r="G35" s="103"/>
      <c r="J35" s="103"/>
      <c r="K35" s="103"/>
    </row>
    <row r="36" spans="2:11" ht="15">
      <c r="B36" s="103"/>
      <c r="C36" s="103"/>
      <c r="D36" s="103"/>
      <c r="E36" s="104"/>
      <c r="F36" s="104"/>
      <c r="G36" s="103"/>
      <c r="J36" s="103"/>
      <c r="K36" s="103"/>
    </row>
    <row r="37" spans="2:11" ht="15">
      <c r="B37" s="103"/>
      <c r="C37" s="103"/>
      <c r="D37" s="103"/>
      <c r="E37" s="104"/>
      <c r="F37" s="104"/>
      <c r="G37" s="103"/>
      <c r="J37" s="103"/>
      <c r="K37" s="103"/>
    </row>
    <row r="38" spans="2:11" ht="15">
      <c r="B38" s="103"/>
      <c r="C38" s="103"/>
      <c r="D38" s="103"/>
      <c r="E38" s="104"/>
      <c r="F38" s="104"/>
      <c r="G38" s="103"/>
      <c r="J38" s="103"/>
      <c r="K38" s="103"/>
    </row>
    <row r="39" spans="2:11" ht="15">
      <c r="B39" s="103"/>
      <c r="C39" s="103"/>
      <c r="E39" s="104"/>
      <c r="F39" s="104"/>
      <c r="G39" s="103"/>
      <c r="J39" s="103"/>
      <c r="K39" s="103"/>
    </row>
    <row r="40" spans="2:11" ht="15">
      <c r="B40" s="103"/>
      <c r="E40" s="104"/>
      <c r="F40" s="104"/>
      <c r="G40" s="103"/>
      <c r="J40" s="103"/>
      <c r="K40" s="103"/>
    </row>
    <row r="41" spans="5:11" ht="15">
      <c r="E41" s="104"/>
      <c r="F41" s="104"/>
      <c r="G41" s="103"/>
      <c r="J41" s="103"/>
      <c r="K41" s="103"/>
    </row>
    <row r="42" spans="5:7" ht="15">
      <c r="E42" s="104"/>
      <c r="F42" s="104"/>
      <c r="G42" s="103"/>
    </row>
  </sheetData>
  <sheetProtection formatCells="0"/>
  <mergeCells count="13">
    <mergeCell ref="A7:A8"/>
    <mergeCell ref="K7:K8"/>
    <mergeCell ref="G7:G8"/>
    <mergeCell ref="H7:H8"/>
    <mergeCell ref="J7:J8"/>
    <mergeCell ref="I7:I8"/>
    <mergeCell ref="B3:H3"/>
    <mergeCell ref="B4:H4"/>
    <mergeCell ref="B5:H5"/>
    <mergeCell ref="B7:B8"/>
    <mergeCell ref="C7:C8"/>
    <mergeCell ref="D7:D8"/>
    <mergeCell ref="E7:F7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5.7109375" style="21" customWidth="1"/>
    <col min="2" max="2" width="23.7109375" style="21" customWidth="1"/>
    <col min="3" max="3" width="22.7109375" style="21" customWidth="1"/>
    <col min="4" max="4" width="15.7109375" style="21" customWidth="1"/>
    <col min="5" max="6" width="10.7109375" style="21" customWidth="1"/>
    <col min="7" max="7" width="65.7109375" style="21" customWidth="1"/>
    <col min="8" max="8" width="21.7109375" style="21" customWidth="1"/>
    <col min="9" max="9" width="6.7109375" style="19" hidden="1" customWidth="1"/>
    <col min="10" max="10" width="5.57421875" style="21" hidden="1" customWidth="1"/>
    <col min="11" max="12" width="0" style="21" hidden="1" customWidth="1"/>
    <col min="13" max="16384" width="9.140625" style="21" customWidth="1"/>
  </cols>
  <sheetData>
    <row r="1" ht="15">
      <c r="H1" s="22" t="s">
        <v>7</v>
      </c>
    </row>
    <row r="3" spans="2:8" ht="15.75" customHeight="1">
      <c r="B3" s="157" t="s">
        <v>8</v>
      </c>
      <c r="C3" s="157"/>
      <c r="D3" s="157"/>
      <c r="E3" s="157"/>
      <c r="F3" s="157"/>
      <c r="G3" s="157"/>
      <c r="H3" s="157"/>
    </row>
    <row r="4" spans="2:8" ht="15.75" customHeight="1">
      <c r="B4" s="157" t="s">
        <v>9</v>
      </c>
      <c r="C4" s="157"/>
      <c r="D4" s="157"/>
      <c r="E4" s="157"/>
      <c r="F4" s="157"/>
      <c r="G4" s="157"/>
      <c r="H4" s="157"/>
    </row>
    <row r="5" spans="2:8" ht="15.75" customHeight="1">
      <c r="B5" s="157" t="s">
        <v>41</v>
      </c>
      <c r="C5" s="157"/>
      <c r="D5" s="157"/>
      <c r="E5" s="157"/>
      <c r="F5" s="157"/>
      <c r="G5" s="157"/>
      <c r="H5" s="157"/>
    </row>
    <row r="6" spans="2:8" ht="15.75">
      <c r="B6" s="15"/>
      <c r="C6" s="15"/>
      <c r="D6" s="15"/>
      <c r="E6" s="15"/>
      <c r="F6" s="15"/>
      <c r="G6" s="15"/>
      <c r="H6" s="15"/>
    </row>
    <row r="7" spans="1:11" ht="47.25" customHeight="1">
      <c r="A7" s="151" t="s">
        <v>29</v>
      </c>
      <c r="B7" s="160" t="s">
        <v>30</v>
      </c>
      <c r="C7" s="154" t="s">
        <v>0</v>
      </c>
      <c r="D7" s="154" t="s">
        <v>1</v>
      </c>
      <c r="E7" s="158" t="s">
        <v>4</v>
      </c>
      <c r="F7" s="159"/>
      <c r="G7" s="154" t="s">
        <v>5</v>
      </c>
      <c r="H7" s="154" t="s">
        <v>6</v>
      </c>
      <c r="I7" s="156" t="s">
        <v>27</v>
      </c>
      <c r="J7" s="156" t="s">
        <v>28</v>
      </c>
      <c r="K7" s="164"/>
    </row>
    <row r="8" spans="1:11" ht="33.75" customHeight="1">
      <c r="A8" s="152"/>
      <c r="B8" s="161"/>
      <c r="C8" s="155"/>
      <c r="D8" s="155"/>
      <c r="E8" s="17" t="s">
        <v>2</v>
      </c>
      <c r="F8" s="17" t="s">
        <v>3</v>
      </c>
      <c r="G8" s="155"/>
      <c r="H8" s="155"/>
      <c r="I8" s="156"/>
      <c r="J8" s="156"/>
      <c r="K8" s="164"/>
    </row>
    <row r="9" spans="1:12" ht="18.75" customHeight="1">
      <c r="A9" s="71">
        <v>1</v>
      </c>
      <c r="B9" s="60" t="s">
        <v>189</v>
      </c>
      <c r="C9" s="8" t="s">
        <v>190</v>
      </c>
      <c r="D9" s="97">
        <v>43020</v>
      </c>
      <c r="E9" s="9">
        <v>0.548611111111111</v>
      </c>
      <c r="F9" s="9">
        <v>0.5986111111111111</v>
      </c>
      <c r="G9" s="124" t="s">
        <v>191</v>
      </c>
      <c r="H9" s="18" t="s">
        <v>31</v>
      </c>
      <c r="I9" s="18">
        <v>2</v>
      </c>
      <c r="J9" s="18"/>
      <c r="K9" s="72">
        <f>F9-E9</f>
        <v>0.050000000000000044</v>
      </c>
      <c r="L9" s="107">
        <f aca="true" t="shared" si="0" ref="L9:L37">((F9-E9)-INT(F9-E9))*24</f>
        <v>1.200000000000001</v>
      </c>
    </row>
    <row r="10" spans="1:12" ht="30">
      <c r="A10" s="71">
        <v>2</v>
      </c>
      <c r="B10" s="136" t="s">
        <v>129</v>
      </c>
      <c r="C10" s="56" t="s">
        <v>130</v>
      </c>
      <c r="D10" s="97">
        <v>43020</v>
      </c>
      <c r="E10" s="2">
        <v>0.5833333333333334</v>
      </c>
      <c r="F10" s="2">
        <v>0.6333333333333333</v>
      </c>
      <c r="G10" s="121" t="s">
        <v>192</v>
      </c>
      <c r="H10" s="18" t="s">
        <v>31</v>
      </c>
      <c r="I10" s="18">
        <v>1</v>
      </c>
      <c r="J10" s="18"/>
      <c r="K10" s="72">
        <f aca="true" t="shared" si="1" ref="K10:K22">F10-E10</f>
        <v>0.04999999999999993</v>
      </c>
      <c r="L10" s="107">
        <f t="shared" si="0"/>
        <v>1.1999999999999984</v>
      </c>
    </row>
    <row r="11" spans="1:12" ht="18.75" customHeight="1">
      <c r="A11" s="71">
        <v>3</v>
      </c>
      <c r="B11" s="69" t="s">
        <v>114</v>
      </c>
      <c r="C11" s="56" t="s">
        <v>115</v>
      </c>
      <c r="D11" s="97">
        <v>43027</v>
      </c>
      <c r="E11" s="2">
        <v>0.27291666666666664</v>
      </c>
      <c r="F11" s="2">
        <v>0.33125</v>
      </c>
      <c r="G11" s="121" t="s">
        <v>166</v>
      </c>
      <c r="H11" s="18" t="s">
        <v>168</v>
      </c>
      <c r="I11" s="18">
        <v>1</v>
      </c>
      <c r="J11" s="18"/>
      <c r="K11" s="72">
        <f t="shared" si="1"/>
        <v>0.05833333333333335</v>
      </c>
      <c r="L11" s="107">
        <f t="shared" si="0"/>
        <v>1.4000000000000004</v>
      </c>
    </row>
    <row r="12" spans="1:12" ht="18.75" customHeight="1">
      <c r="A12" s="71">
        <v>4</v>
      </c>
      <c r="B12" s="70" t="s">
        <v>98</v>
      </c>
      <c r="C12" s="51" t="s">
        <v>193</v>
      </c>
      <c r="D12" s="105">
        <v>43032</v>
      </c>
      <c r="E12" s="76">
        <v>0.5</v>
      </c>
      <c r="F12" s="76">
        <v>0.5520833333333334</v>
      </c>
      <c r="G12" s="124" t="s">
        <v>83</v>
      </c>
      <c r="I12" s="18">
        <v>4</v>
      </c>
      <c r="J12" s="18"/>
      <c r="K12" s="72">
        <f t="shared" si="1"/>
        <v>0.05208333333333337</v>
      </c>
      <c r="L12" s="107">
        <f t="shared" si="0"/>
        <v>1.2500000000000009</v>
      </c>
    </row>
    <row r="13" spans="1:12" ht="18.75" customHeight="1">
      <c r="A13" s="71">
        <v>5</v>
      </c>
      <c r="B13" s="70" t="s">
        <v>98</v>
      </c>
      <c r="C13" s="51" t="s">
        <v>99</v>
      </c>
      <c r="D13" s="105">
        <v>43042</v>
      </c>
      <c r="E13" s="76">
        <v>0.9416666666666668</v>
      </c>
      <c r="F13" s="76">
        <v>43043.135416666664</v>
      </c>
      <c r="G13" s="124" t="s">
        <v>131</v>
      </c>
      <c r="H13" s="18"/>
      <c r="I13" s="18">
        <v>3</v>
      </c>
      <c r="J13" s="18"/>
      <c r="K13" s="72">
        <f>F13-E13</f>
        <v>43042.19375</v>
      </c>
      <c r="L13" s="107">
        <f t="shared" si="0"/>
        <v>4.649999999965075</v>
      </c>
    </row>
    <row r="14" spans="1:12" ht="18.75" customHeight="1">
      <c r="A14" s="71">
        <v>6</v>
      </c>
      <c r="B14" s="59" t="s">
        <v>160</v>
      </c>
      <c r="C14" s="3" t="s">
        <v>161</v>
      </c>
      <c r="D14" s="105">
        <v>43042</v>
      </c>
      <c r="E14" s="76">
        <v>0.9645833333333332</v>
      </c>
      <c r="F14" s="76">
        <v>43043.18402777778</v>
      </c>
      <c r="G14" s="124" t="s">
        <v>131</v>
      </c>
      <c r="H14" s="18"/>
      <c r="I14" s="18">
        <v>3</v>
      </c>
      <c r="J14" s="18"/>
      <c r="K14" s="72">
        <f>F14-E14</f>
        <v>43042.21944444445</v>
      </c>
      <c r="L14" s="107">
        <f t="shared" si="0"/>
        <v>5.266666666720994</v>
      </c>
    </row>
    <row r="15" spans="1:12" ht="18.75" customHeight="1">
      <c r="A15" s="71">
        <v>7</v>
      </c>
      <c r="B15" s="60" t="s">
        <v>132</v>
      </c>
      <c r="C15" s="3" t="s">
        <v>167</v>
      </c>
      <c r="D15" s="105">
        <v>43042</v>
      </c>
      <c r="E15" s="76">
        <v>0.9722222222222222</v>
      </c>
      <c r="F15" s="76">
        <v>43043.111805555556</v>
      </c>
      <c r="G15" s="124" t="s">
        <v>131</v>
      </c>
      <c r="H15" s="18"/>
      <c r="I15" s="18">
        <v>3</v>
      </c>
      <c r="J15" s="18"/>
      <c r="K15" s="102">
        <f>F15-E15</f>
        <v>43042.13958333334</v>
      </c>
      <c r="L15" s="107">
        <f t="shared" si="0"/>
        <v>3.3500000000931323</v>
      </c>
    </row>
    <row r="16" spans="1:12" ht="30.75">
      <c r="A16" s="71">
        <v>8</v>
      </c>
      <c r="B16" s="18" t="s">
        <v>65</v>
      </c>
      <c r="C16" s="18" t="s">
        <v>135</v>
      </c>
      <c r="D16" s="85">
        <v>43042</v>
      </c>
      <c r="E16" s="76">
        <v>0.9951388888888889</v>
      </c>
      <c r="F16" s="76">
        <v>43043.03333333333</v>
      </c>
      <c r="G16" s="138" t="s">
        <v>136</v>
      </c>
      <c r="H16" s="18" t="s">
        <v>31</v>
      </c>
      <c r="I16" s="18">
        <v>1</v>
      </c>
      <c r="J16" s="138"/>
      <c r="K16" s="102">
        <f>F16-E16</f>
        <v>43042.038194444445</v>
      </c>
      <c r="L16" s="107">
        <f t="shared" si="0"/>
        <v>0.9166666666860692</v>
      </c>
    </row>
    <row r="17" spans="1:12" ht="18.75" customHeight="1">
      <c r="A17" s="71">
        <v>9</v>
      </c>
      <c r="B17" s="59" t="s">
        <v>68</v>
      </c>
      <c r="C17" s="11" t="s">
        <v>196</v>
      </c>
      <c r="D17" s="85">
        <v>43043</v>
      </c>
      <c r="E17" s="58">
        <v>0.003472222222222222</v>
      </c>
      <c r="F17" s="2">
        <v>0.19444444444444445</v>
      </c>
      <c r="G17" s="110" t="s">
        <v>180</v>
      </c>
      <c r="H17" s="18"/>
      <c r="I17" s="18">
        <v>5</v>
      </c>
      <c r="J17" s="18"/>
      <c r="K17" s="102">
        <f t="shared" si="1"/>
        <v>0.19097222222222224</v>
      </c>
      <c r="L17" s="107">
        <f t="shared" si="0"/>
        <v>4.583333333333334</v>
      </c>
    </row>
    <row r="18" spans="1:12" ht="18.75" customHeight="1">
      <c r="A18" s="71">
        <v>10</v>
      </c>
      <c r="B18" s="59" t="s">
        <v>68</v>
      </c>
      <c r="C18" s="11" t="s">
        <v>127</v>
      </c>
      <c r="D18" s="85">
        <v>43043</v>
      </c>
      <c r="E18" s="58">
        <v>0.003472222222222222</v>
      </c>
      <c r="F18" s="2">
        <v>0.19444444444444445</v>
      </c>
      <c r="G18" s="110" t="s">
        <v>180</v>
      </c>
      <c r="H18" s="18"/>
      <c r="I18" s="18">
        <v>5</v>
      </c>
      <c r="J18" s="18"/>
      <c r="K18" s="102">
        <f t="shared" si="1"/>
        <v>0.19097222222222224</v>
      </c>
      <c r="L18" s="107">
        <f t="shared" si="0"/>
        <v>4.583333333333334</v>
      </c>
    </row>
    <row r="19" spans="1:12" ht="18.75" customHeight="1">
      <c r="A19" s="71">
        <v>11</v>
      </c>
      <c r="B19" s="59" t="s">
        <v>68</v>
      </c>
      <c r="C19" s="51" t="s">
        <v>197</v>
      </c>
      <c r="D19" s="85">
        <v>43043</v>
      </c>
      <c r="E19" s="58">
        <v>0.003472222222222222</v>
      </c>
      <c r="F19" s="2">
        <v>0.19444444444444445</v>
      </c>
      <c r="G19" s="110" t="s">
        <v>180</v>
      </c>
      <c r="H19" s="18"/>
      <c r="I19" s="18">
        <v>5</v>
      </c>
      <c r="J19" s="18"/>
      <c r="K19" s="102">
        <f t="shared" si="1"/>
        <v>0.19097222222222224</v>
      </c>
      <c r="L19" s="107">
        <f t="shared" si="0"/>
        <v>4.583333333333334</v>
      </c>
    </row>
    <row r="20" spans="1:12" ht="18.75" customHeight="1">
      <c r="A20" s="71">
        <v>12</v>
      </c>
      <c r="B20" s="59" t="s">
        <v>68</v>
      </c>
      <c r="C20" s="56" t="s">
        <v>198</v>
      </c>
      <c r="D20" s="85">
        <v>43043</v>
      </c>
      <c r="E20" s="58">
        <v>0.003472222222222222</v>
      </c>
      <c r="F20" s="2">
        <v>0.19444444444444445</v>
      </c>
      <c r="G20" s="110" t="s">
        <v>180</v>
      </c>
      <c r="H20" s="18"/>
      <c r="I20" s="18">
        <v>5</v>
      </c>
      <c r="J20" s="18"/>
      <c r="K20" s="102">
        <f t="shared" si="1"/>
        <v>0.19097222222222224</v>
      </c>
      <c r="L20" s="107">
        <f t="shared" si="0"/>
        <v>4.583333333333334</v>
      </c>
    </row>
    <row r="21" spans="1:12" ht="18.75" customHeight="1">
      <c r="A21" s="71">
        <v>13</v>
      </c>
      <c r="B21" s="59" t="s">
        <v>147</v>
      </c>
      <c r="C21" s="140" t="s">
        <v>199</v>
      </c>
      <c r="D21" s="85">
        <v>43043</v>
      </c>
      <c r="E21" s="58">
        <v>0.004861111111111111</v>
      </c>
      <c r="F21" s="2">
        <v>0.10416666666666667</v>
      </c>
      <c r="G21" s="110" t="s">
        <v>180</v>
      </c>
      <c r="H21" s="18"/>
      <c r="I21" s="18">
        <v>5</v>
      </c>
      <c r="J21" s="138"/>
      <c r="K21" s="102">
        <f t="shared" si="1"/>
        <v>0.09930555555555556</v>
      </c>
      <c r="L21" s="107">
        <f t="shared" si="0"/>
        <v>2.3833333333333337</v>
      </c>
    </row>
    <row r="22" spans="1:12" ht="18.75" customHeight="1">
      <c r="A22" s="71">
        <v>14</v>
      </c>
      <c r="B22" s="59" t="s">
        <v>147</v>
      </c>
      <c r="C22" s="140" t="s">
        <v>200</v>
      </c>
      <c r="D22" s="85">
        <v>43043</v>
      </c>
      <c r="E22" s="58">
        <v>0.004861111111111111</v>
      </c>
      <c r="F22" s="2">
        <v>0.10416666666666667</v>
      </c>
      <c r="G22" s="110" t="s">
        <v>180</v>
      </c>
      <c r="H22" s="18"/>
      <c r="I22" s="18">
        <v>5</v>
      </c>
      <c r="J22" s="138"/>
      <c r="K22" s="102">
        <f t="shared" si="1"/>
        <v>0.09930555555555556</v>
      </c>
      <c r="L22" s="107">
        <f t="shared" si="0"/>
        <v>2.3833333333333337</v>
      </c>
    </row>
    <row r="23" spans="1:12" ht="18.75" customHeight="1">
      <c r="A23" s="71">
        <v>15</v>
      </c>
      <c r="B23" s="59" t="s">
        <v>114</v>
      </c>
      <c r="C23" s="11" t="s">
        <v>194</v>
      </c>
      <c r="D23" s="85">
        <v>43043</v>
      </c>
      <c r="E23" s="58">
        <v>0.02291666666666667</v>
      </c>
      <c r="F23" s="2">
        <v>0.03125</v>
      </c>
      <c r="G23" s="110" t="s">
        <v>180</v>
      </c>
      <c r="H23" s="18"/>
      <c r="I23" s="18">
        <v>5</v>
      </c>
      <c r="J23" s="18"/>
      <c r="K23" s="102">
        <f>F23-E23</f>
        <v>0.008333333333333331</v>
      </c>
      <c r="L23" s="107">
        <f t="shared" si="0"/>
        <v>0.19999999999999996</v>
      </c>
    </row>
    <row r="24" spans="1:12" ht="18.75" customHeight="1">
      <c r="A24" s="71">
        <v>16</v>
      </c>
      <c r="B24" s="59" t="s">
        <v>114</v>
      </c>
      <c r="C24" s="11" t="s">
        <v>195</v>
      </c>
      <c r="D24" s="85">
        <v>43043</v>
      </c>
      <c r="E24" s="58">
        <v>0.02291666666666667</v>
      </c>
      <c r="F24" s="2">
        <v>0.03125</v>
      </c>
      <c r="G24" s="110" t="s">
        <v>180</v>
      </c>
      <c r="H24" s="18"/>
      <c r="I24" s="18">
        <v>5</v>
      </c>
      <c r="J24" s="18"/>
      <c r="K24" s="102">
        <f>F24-E24</f>
        <v>0.008333333333333331</v>
      </c>
      <c r="L24" s="107">
        <f t="shared" si="0"/>
        <v>0.19999999999999996</v>
      </c>
    </row>
    <row r="25" spans="1:12" ht="18.75" customHeight="1">
      <c r="A25" s="71">
        <v>17</v>
      </c>
      <c r="B25" s="59" t="s">
        <v>39</v>
      </c>
      <c r="C25" s="137" t="s">
        <v>201</v>
      </c>
      <c r="D25" s="141">
        <v>43050</v>
      </c>
      <c r="E25" s="142">
        <v>0.4305555555555556</v>
      </c>
      <c r="F25" s="142">
        <v>0.47222222222222227</v>
      </c>
      <c r="G25" s="139" t="s">
        <v>202</v>
      </c>
      <c r="H25" s="137" t="s">
        <v>31</v>
      </c>
      <c r="I25" s="18">
        <v>2</v>
      </c>
      <c r="J25" s="138"/>
      <c r="K25" s="102">
        <f aca="true" t="shared" si="2" ref="K25:K37">F25-E25</f>
        <v>0.041666666666666685</v>
      </c>
      <c r="L25" s="107">
        <f t="shared" si="0"/>
        <v>1.0000000000000004</v>
      </c>
    </row>
    <row r="26" spans="1:12" ht="18.75" customHeight="1">
      <c r="A26" s="71">
        <v>18</v>
      </c>
      <c r="B26" s="59" t="s">
        <v>132</v>
      </c>
      <c r="C26" s="137" t="s">
        <v>203</v>
      </c>
      <c r="D26" s="141">
        <v>43052</v>
      </c>
      <c r="E26" s="143">
        <v>0.2534722222222222</v>
      </c>
      <c r="F26" s="143">
        <v>0.27638888888888885</v>
      </c>
      <c r="G26" s="139" t="s">
        <v>204</v>
      </c>
      <c r="H26" s="137" t="s">
        <v>31</v>
      </c>
      <c r="I26" s="18">
        <v>1</v>
      </c>
      <c r="J26" s="138"/>
      <c r="K26" s="102">
        <f t="shared" si="2"/>
        <v>0.02291666666666664</v>
      </c>
      <c r="L26" s="107">
        <f t="shared" si="0"/>
        <v>0.5499999999999994</v>
      </c>
    </row>
    <row r="27" spans="1:12" ht="30">
      <c r="A27" s="71">
        <v>19</v>
      </c>
      <c r="B27" s="59" t="s">
        <v>221</v>
      </c>
      <c r="C27" s="18" t="s">
        <v>145</v>
      </c>
      <c r="D27" s="101">
        <v>43054</v>
      </c>
      <c r="E27" s="102">
        <v>0.05555555555555555</v>
      </c>
      <c r="F27" s="102">
        <v>0.08333333333333333</v>
      </c>
      <c r="G27" s="144" t="s">
        <v>205</v>
      </c>
      <c r="H27" s="18" t="s">
        <v>31</v>
      </c>
      <c r="I27" s="18">
        <v>1</v>
      </c>
      <c r="J27" s="138"/>
      <c r="K27" s="102">
        <f t="shared" si="2"/>
        <v>0.027777777777777776</v>
      </c>
      <c r="L27" s="107">
        <f t="shared" si="0"/>
        <v>0.6666666666666666</v>
      </c>
    </row>
    <row r="28" spans="1:12" ht="18.75" customHeight="1">
      <c r="A28" s="71">
        <v>20</v>
      </c>
      <c r="B28" s="59" t="s">
        <v>114</v>
      </c>
      <c r="C28" s="137" t="s">
        <v>115</v>
      </c>
      <c r="D28" s="141">
        <v>43056</v>
      </c>
      <c r="E28" s="143">
        <v>0.5625</v>
      </c>
      <c r="F28" s="143">
        <v>0.6013888888888889</v>
      </c>
      <c r="G28" s="138" t="s">
        <v>83</v>
      </c>
      <c r="H28" s="138"/>
      <c r="I28" s="18">
        <v>4</v>
      </c>
      <c r="J28" s="138"/>
      <c r="K28" s="102">
        <f t="shared" si="2"/>
        <v>0.03888888888888886</v>
      </c>
      <c r="L28" s="107">
        <f t="shared" si="0"/>
        <v>0.9333333333333327</v>
      </c>
    </row>
    <row r="29" spans="1:12" ht="30">
      <c r="A29" s="71">
        <v>21</v>
      </c>
      <c r="B29" s="59" t="s">
        <v>221</v>
      </c>
      <c r="C29" s="18" t="s">
        <v>206</v>
      </c>
      <c r="D29" s="101">
        <v>43059</v>
      </c>
      <c r="E29" s="102">
        <v>0.10694444444444444</v>
      </c>
      <c r="F29" s="102">
        <v>0.14791666666666667</v>
      </c>
      <c r="G29" s="144" t="s">
        <v>207</v>
      </c>
      <c r="H29" s="18" t="s">
        <v>31</v>
      </c>
      <c r="I29" s="18">
        <v>1</v>
      </c>
      <c r="J29" s="138"/>
      <c r="K29" s="102">
        <f t="shared" si="2"/>
        <v>0.04097222222222223</v>
      </c>
      <c r="L29" s="107">
        <f t="shared" si="0"/>
        <v>0.9833333333333335</v>
      </c>
    </row>
    <row r="30" spans="1:12" ht="18.75" customHeight="1">
      <c r="A30" s="71">
        <v>22</v>
      </c>
      <c r="B30" s="59" t="s">
        <v>79</v>
      </c>
      <c r="C30" s="137" t="s">
        <v>208</v>
      </c>
      <c r="D30" s="101">
        <v>43060</v>
      </c>
      <c r="E30" s="143">
        <v>0.5833333333333334</v>
      </c>
      <c r="F30" s="143">
        <v>0.6125</v>
      </c>
      <c r="G30" s="110" t="s">
        <v>180</v>
      </c>
      <c r="H30" s="18"/>
      <c r="I30" s="18">
        <v>5</v>
      </c>
      <c r="J30" s="138"/>
      <c r="K30" s="102">
        <f t="shared" si="2"/>
        <v>0.029166666666666674</v>
      </c>
      <c r="L30" s="107">
        <f t="shared" si="0"/>
        <v>0.7000000000000002</v>
      </c>
    </row>
    <row r="31" spans="1:12" ht="30.75">
      <c r="A31" s="71">
        <v>23</v>
      </c>
      <c r="B31" s="59" t="s">
        <v>65</v>
      </c>
      <c r="C31" s="18" t="s">
        <v>209</v>
      </c>
      <c r="D31" s="101">
        <v>43062</v>
      </c>
      <c r="E31" s="102">
        <v>0.7263888888888889</v>
      </c>
      <c r="F31" s="102">
        <v>0.7673611111111112</v>
      </c>
      <c r="G31" s="138" t="s">
        <v>185</v>
      </c>
      <c r="H31" s="18" t="s">
        <v>31</v>
      </c>
      <c r="I31" s="18">
        <v>1</v>
      </c>
      <c r="J31" s="138"/>
      <c r="K31" s="102">
        <f t="shared" si="2"/>
        <v>0.0409722222222223</v>
      </c>
      <c r="L31" s="107">
        <f t="shared" si="0"/>
        <v>0.9833333333333352</v>
      </c>
    </row>
    <row r="32" spans="1:12" ht="18.75" customHeight="1">
      <c r="A32" s="71">
        <v>24</v>
      </c>
      <c r="B32" s="59" t="s">
        <v>210</v>
      </c>
      <c r="C32" s="137" t="s">
        <v>211</v>
      </c>
      <c r="D32" s="141">
        <v>43066</v>
      </c>
      <c r="E32" s="143">
        <v>0.3611111111111111</v>
      </c>
      <c r="F32" s="143">
        <v>0.46527777777777773</v>
      </c>
      <c r="G32" s="138" t="s">
        <v>212</v>
      </c>
      <c r="H32" s="18" t="s">
        <v>31</v>
      </c>
      <c r="I32" s="18">
        <v>1</v>
      </c>
      <c r="J32" s="138"/>
      <c r="K32" s="102">
        <f t="shared" si="2"/>
        <v>0.10416666666666663</v>
      </c>
      <c r="L32" s="107">
        <f t="shared" si="0"/>
        <v>2.499999999999999</v>
      </c>
    </row>
    <row r="33" spans="1:12" ht="18.75" customHeight="1">
      <c r="A33" s="71">
        <v>25</v>
      </c>
      <c r="B33" s="59" t="s">
        <v>213</v>
      </c>
      <c r="C33" s="137" t="s">
        <v>214</v>
      </c>
      <c r="D33" s="141">
        <v>43068</v>
      </c>
      <c r="E33" s="143">
        <v>0.3958333333333333</v>
      </c>
      <c r="F33" s="143">
        <v>0.45694444444444443</v>
      </c>
      <c r="G33" s="138" t="s">
        <v>215</v>
      </c>
      <c r="H33" s="18" t="s">
        <v>31</v>
      </c>
      <c r="I33" s="18">
        <v>1</v>
      </c>
      <c r="J33" s="138"/>
      <c r="K33" s="102">
        <f t="shared" si="2"/>
        <v>0.061111111111111116</v>
      </c>
      <c r="L33" s="107">
        <f t="shared" si="0"/>
        <v>1.4666666666666668</v>
      </c>
    </row>
    <row r="34" spans="1:12" ht="30">
      <c r="A34" s="71">
        <v>26</v>
      </c>
      <c r="B34" s="18" t="s">
        <v>75</v>
      </c>
      <c r="C34" s="18" t="s">
        <v>216</v>
      </c>
      <c r="D34" s="101">
        <v>43070</v>
      </c>
      <c r="E34" s="102">
        <v>0.09375</v>
      </c>
      <c r="F34" s="102">
        <v>0.12152777777777778</v>
      </c>
      <c r="G34" s="144" t="s">
        <v>217</v>
      </c>
      <c r="H34" s="18" t="s">
        <v>31</v>
      </c>
      <c r="I34" s="18">
        <v>1</v>
      </c>
      <c r="J34" s="138"/>
      <c r="K34" s="102">
        <f t="shared" si="2"/>
        <v>0.027777777777777776</v>
      </c>
      <c r="L34" s="145">
        <f t="shared" si="0"/>
        <v>0.6666666666666666</v>
      </c>
    </row>
    <row r="35" spans="1:12" ht="18.75" customHeight="1">
      <c r="A35" s="71">
        <v>27</v>
      </c>
      <c r="B35" s="18" t="s">
        <v>39</v>
      </c>
      <c r="C35" s="18" t="s">
        <v>201</v>
      </c>
      <c r="D35" s="101">
        <v>43072</v>
      </c>
      <c r="E35" s="102">
        <v>0.5298611111111111</v>
      </c>
      <c r="F35" s="102">
        <v>0.575</v>
      </c>
      <c r="G35" s="138" t="s">
        <v>218</v>
      </c>
      <c r="H35" s="18" t="s">
        <v>31</v>
      </c>
      <c r="I35" s="18">
        <v>1</v>
      </c>
      <c r="J35" s="138"/>
      <c r="K35" s="102">
        <f t="shared" si="2"/>
        <v>0.04513888888888884</v>
      </c>
      <c r="L35" s="145">
        <f t="shared" si="0"/>
        <v>1.0833333333333321</v>
      </c>
    </row>
    <row r="36" spans="1:12" ht="18.75" customHeight="1">
      <c r="A36" s="71">
        <v>28</v>
      </c>
      <c r="B36" s="18" t="s">
        <v>64</v>
      </c>
      <c r="C36" s="18" t="s">
        <v>219</v>
      </c>
      <c r="D36" s="101">
        <v>43074</v>
      </c>
      <c r="E36" s="102">
        <v>0.5069444444444444</v>
      </c>
      <c r="F36" s="102">
        <v>0.5729166666666666</v>
      </c>
      <c r="G36" s="138" t="s">
        <v>220</v>
      </c>
      <c r="H36" s="18" t="s">
        <v>31</v>
      </c>
      <c r="I36" s="18">
        <v>1</v>
      </c>
      <c r="J36" s="138"/>
      <c r="K36" s="102">
        <f t="shared" si="2"/>
        <v>0.06597222222222221</v>
      </c>
      <c r="L36" s="145">
        <f t="shared" si="0"/>
        <v>1.583333333333333</v>
      </c>
    </row>
    <row r="37" spans="1:12" ht="18.75" customHeight="1">
      <c r="A37" s="71">
        <v>29</v>
      </c>
      <c r="B37" s="18" t="s">
        <v>105</v>
      </c>
      <c r="C37" s="18" t="s">
        <v>222</v>
      </c>
      <c r="D37" s="101">
        <v>43082</v>
      </c>
      <c r="E37" s="102">
        <v>0.3993055555555556</v>
      </c>
      <c r="F37" s="102">
        <v>0.40277777777777773</v>
      </c>
      <c r="G37" s="138" t="s">
        <v>233</v>
      </c>
      <c r="H37" s="18" t="s">
        <v>31</v>
      </c>
      <c r="I37" s="18">
        <v>1</v>
      </c>
      <c r="J37" s="138"/>
      <c r="K37" s="102">
        <f t="shared" si="2"/>
        <v>0.0034722222222221544</v>
      </c>
      <c r="L37" s="145">
        <f t="shared" si="0"/>
        <v>0.0833333333333317</v>
      </c>
    </row>
    <row r="38" spans="1:12" ht="18.75" customHeight="1">
      <c r="A38" s="71">
        <v>30</v>
      </c>
      <c r="B38" s="18" t="s">
        <v>189</v>
      </c>
      <c r="C38" s="18" t="s">
        <v>223</v>
      </c>
      <c r="D38" s="101">
        <v>43082</v>
      </c>
      <c r="E38" s="102">
        <v>0.4201388888888889</v>
      </c>
      <c r="F38" s="102">
        <v>0.44097222222222227</v>
      </c>
      <c r="G38" s="138" t="s">
        <v>224</v>
      </c>
      <c r="H38" s="138"/>
      <c r="I38" s="18"/>
      <c r="J38" s="138"/>
      <c r="K38" s="102">
        <f aca="true" t="shared" si="3" ref="K38:K44">F38-E38</f>
        <v>0.02083333333333337</v>
      </c>
      <c r="L38" s="145">
        <f aca="true" t="shared" si="4" ref="L38:L44">((F38-E38)-INT(F38-E38))*24</f>
        <v>0.5000000000000009</v>
      </c>
    </row>
    <row r="39" spans="1:12" ht="30">
      <c r="A39" s="71">
        <v>31</v>
      </c>
      <c r="B39" s="18" t="s">
        <v>75</v>
      </c>
      <c r="C39" s="18" t="s">
        <v>216</v>
      </c>
      <c r="D39" s="101">
        <v>43082</v>
      </c>
      <c r="E39" s="102">
        <v>0.6701388888888888</v>
      </c>
      <c r="F39" s="102">
        <v>0.6736111111111112</v>
      </c>
      <c r="G39" s="144" t="s">
        <v>217</v>
      </c>
      <c r="H39" s="18" t="s">
        <v>31</v>
      </c>
      <c r="I39" s="18">
        <v>1</v>
      </c>
      <c r="J39" s="138"/>
      <c r="K39" s="102">
        <f t="shared" si="3"/>
        <v>0.003472222222222321</v>
      </c>
      <c r="L39" s="145">
        <f t="shared" si="4"/>
        <v>0.0833333333333357</v>
      </c>
    </row>
    <row r="40" spans="1:12" ht="18.75" customHeight="1">
      <c r="A40" s="71">
        <v>32</v>
      </c>
      <c r="B40" s="18" t="s">
        <v>91</v>
      </c>
      <c r="C40" s="18" t="s">
        <v>225</v>
      </c>
      <c r="D40" s="101">
        <v>43083</v>
      </c>
      <c r="E40" s="102">
        <v>0.43263888888888885</v>
      </c>
      <c r="F40" s="102">
        <v>0.5145833333333333</v>
      </c>
      <c r="G40" s="138" t="s">
        <v>226</v>
      </c>
      <c r="H40" s="18" t="s">
        <v>31</v>
      </c>
      <c r="I40" s="18">
        <v>1</v>
      </c>
      <c r="J40" s="138"/>
      <c r="K40" s="102">
        <f t="shared" si="3"/>
        <v>0.08194444444444443</v>
      </c>
      <c r="L40" s="145">
        <f t="shared" si="4"/>
        <v>1.9666666666666663</v>
      </c>
    </row>
    <row r="41" spans="1:12" ht="18.75" customHeight="1">
      <c r="A41" s="71">
        <v>33</v>
      </c>
      <c r="B41" s="18" t="s">
        <v>189</v>
      </c>
      <c r="C41" s="18" t="s">
        <v>227</v>
      </c>
      <c r="D41" s="101">
        <v>43087</v>
      </c>
      <c r="E41" s="102">
        <v>0.37777777777777777</v>
      </c>
      <c r="F41" s="102"/>
      <c r="G41" s="138" t="s">
        <v>83</v>
      </c>
      <c r="H41" s="138"/>
      <c r="I41" s="18">
        <v>4</v>
      </c>
      <c r="J41" s="138"/>
      <c r="K41" s="102">
        <f t="shared" si="3"/>
        <v>-0.37777777777777777</v>
      </c>
      <c r="L41" s="145">
        <f t="shared" si="4"/>
        <v>14.933333333333334</v>
      </c>
    </row>
    <row r="42" spans="1:12" ht="18.75" customHeight="1">
      <c r="A42" s="71">
        <v>34</v>
      </c>
      <c r="B42" s="18" t="s">
        <v>189</v>
      </c>
      <c r="C42" s="18" t="s">
        <v>228</v>
      </c>
      <c r="D42" s="101">
        <v>43090</v>
      </c>
      <c r="E42" s="102">
        <v>0.4236111111111111</v>
      </c>
      <c r="F42" s="102">
        <v>0.4486111111111111</v>
      </c>
      <c r="G42" s="138" t="s">
        <v>83</v>
      </c>
      <c r="H42" s="138"/>
      <c r="I42" s="18">
        <v>4</v>
      </c>
      <c r="J42" s="138"/>
      <c r="K42" s="102">
        <f t="shared" si="3"/>
        <v>0.025000000000000022</v>
      </c>
      <c r="L42" s="145">
        <f t="shared" si="4"/>
        <v>0.6000000000000005</v>
      </c>
    </row>
    <row r="43" spans="1:12" ht="18.75" customHeight="1">
      <c r="A43" s="71">
        <v>35</v>
      </c>
      <c r="B43" s="18" t="s">
        <v>98</v>
      </c>
      <c r="C43" s="18" t="s">
        <v>229</v>
      </c>
      <c r="D43" s="101">
        <v>43096</v>
      </c>
      <c r="E43" s="102">
        <v>43096.993055555555</v>
      </c>
      <c r="F43" s="102">
        <v>43097.02847222222</v>
      </c>
      <c r="G43" s="138" t="s">
        <v>131</v>
      </c>
      <c r="H43" s="138"/>
      <c r="I43" s="18">
        <v>3</v>
      </c>
      <c r="J43" s="138"/>
      <c r="K43" s="102">
        <f t="shared" si="3"/>
        <v>0.03541666666569654</v>
      </c>
      <c r="L43" s="145">
        <f t="shared" si="4"/>
        <v>0.8499999999767169</v>
      </c>
    </row>
    <row r="44" spans="1:12" ht="18.75" customHeight="1">
      <c r="A44" s="71">
        <v>36</v>
      </c>
      <c r="B44" s="18" t="s">
        <v>79</v>
      </c>
      <c r="C44" s="18" t="s">
        <v>208</v>
      </c>
      <c r="D44" s="101">
        <v>43097</v>
      </c>
      <c r="E44" s="102">
        <v>0.12708333333333333</v>
      </c>
      <c r="F44" s="102">
        <v>0.14652777777777778</v>
      </c>
      <c r="G44" s="138" t="s">
        <v>180</v>
      </c>
      <c r="H44" s="138"/>
      <c r="I44" s="18">
        <v>5</v>
      </c>
      <c r="J44" s="138"/>
      <c r="K44" s="102">
        <f t="shared" si="3"/>
        <v>0.01944444444444446</v>
      </c>
      <c r="L44" s="145">
        <f t="shared" si="4"/>
        <v>0.466666666666667</v>
      </c>
    </row>
    <row r="45" spans="1:12" ht="18.75" customHeight="1">
      <c r="A45" s="71">
        <v>37</v>
      </c>
      <c r="B45" s="18" t="s">
        <v>33</v>
      </c>
      <c r="C45" s="18" t="s">
        <v>37</v>
      </c>
      <c r="D45" s="101">
        <v>43097</v>
      </c>
      <c r="E45" s="102">
        <v>0.44097222222222227</v>
      </c>
      <c r="F45" s="102">
        <v>0.5118055555555555</v>
      </c>
      <c r="G45" s="167" t="s">
        <v>230</v>
      </c>
      <c r="H45" s="171"/>
      <c r="I45" s="18">
        <v>1</v>
      </c>
      <c r="J45" s="138"/>
      <c r="K45" s="102">
        <f>F45-E45</f>
        <v>0.07083333333333325</v>
      </c>
      <c r="L45" s="145">
        <f>((F45-E45)-INT(F45-E45))*24</f>
        <v>1.699999999999998</v>
      </c>
    </row>
    <row r="46" spans="1:12" ht="18.75" customHeight="1">
      <c r="A46" s="71">
        <v>38</v>
      </c>
      <c r="B46" s="18" t="s">
        <v>33</v>
      </c>
      <c r="C46" s="18" t="s">
        <v>34</v>
      </c>
      <c r="D46" s="101">
        <v>43097</v>
      </c>
      <c r="E46" s="102">
        <v>0.4618055555555556</v>
      </c>
      <c r="F46" s="102">
        <v>0.5118055555555555</v>
      </c>
      <c r="G46" s="168"/>
      <c r="H46" s="172"/>
      <c r="I46" s="18">
        <v>1</v>
      </c>
      <c r="J46" s="138"/>
      <c r="K46" s="102">
        <f>F46-E46</f>
        <v>0.04999999999999993</v>
      </c>
      <c r="L46" s="145">
        <f>((F46-E46)-INT(F46-E46))*24</f>
        <v>1.1999999999999984</v>
      </c>
    </row>
    <row r="47" spans="1:12" ht="18.75" customHeight="1">
      <c r="A47" s="71">
        <v>39</v>
      </c>
      <c r="B47" s="148" t="s">
        <v>231</v>
      </c>
      <c r="C47" s="148" t="s">
        <v>232</v>
      </c>
      <c r="D47" s="149">
        <v>43099</v>
      </c>
      <c r="E47" s="150">
        <v>0.8722222222222222</v>
      </c>
      <c r="F47" s="150">
        <v>0.9069444444444444</v>
      </c>
      <c r="G47" s="147" t="s">
        <v>83</v>
      </c>
      <c r="H47" s="147"/>
      <c r="I47" s="19">
        <v>4</v>
      </c>
      <c r="K47" s="146">
        <v>0.034722222222222224</v>
      </c>
      <c r="L47" s="21">
        <v>0.83</v>
      </c>
    </row>
  </sheetData>
  <sheetProtection formatCells="0"/>
  <mergeCells count="15">
    <mergeCell ref="K7:K8"/>
    <mergeCell ref="J7:J8"/>
    <mergeCell ref="I7:I8"/>
    <mergeCell ref="B7:B8"/>
    <mergeCell ref="C7:C8"/>
    <mergeCell ref="D7:D8"/>
    <mergeCell ref="E7:F7"/>
    <mergeCell ref="G7:G8"/>
    <mergeCell ref="H7:H8"/>
    <mergeCell ref="G45:G46"/>
    <mergeCell ref="A7:A8"/>
    <mergeCell ref="B3:H3"/>
    <mergeCell ref="B4:H4"/>
    <mergeCell ref="B5:H5"/>
    <mergeCell ref="H45:H46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"/>
  <sheetViews>
    <sheetView view="pageBreakPreview" zoomScale="55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5" width="10.7109375" style="15" customWidth="1"/>
    <col min="6" max="6" width="20.140625" style="15" customWidth="1"/>
    <col min="7" max="7" width="21.7109375" style="15" customWidth="1"/>
    <col min="8" max="8" width="20.28125" style="15" customWidth="1"/>
    <col min="9" max="9" width="19.00390625" style="15" customWidth="1"/>
    <col min="10" max="10" width="20.140625" style="15" customWidth="1"/>
    <col min="11" max="15" width="10.7109375" style="15" customWidth="1"/>
    <col min="16" max="16384" width="9.140625" style="15" customWidth="1"/>
  </cols>
  <sheetData>
    <row r="1" ht="15">
      <c r="O1" s="16" t="s">
        <v>26</v>
      </c>
    </row>
    <row r="4" spans="1:15" ht="15.75">
      <c r="A4" s="157" t="s">
        <v>97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6" spans="1:15" ht="15.75">
      <c r="A6" s="169" t="s">
        <v>24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5.75">
      <c r="A7" s="169" t="s">
        <v>25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15.75">
      <c r="A8" s="157" t="s">
        <v>42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10" spans="1:15" ht="15.75" customHeight="1">
      <c r="A10" s="165" t="s">
        <v>125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15.75">
      <c r="A11" s="155" t="s">
        <v>23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65" t="s">
        <v>22</v>
      </c>
      <c r="L11" s="165"/>
      <c r="M11" s="165"/>
      <c r="N11" s="165"/>
      <c r="O11" s="165"/>
    </row>
    <row r="12" spans="1:15" ht="15.75">
      <c r="A12" s="165" t="s">
        <v>21</v>
      </c>
      <c r="B12" s="165" t="s">
        <v>20</v>
      </c>
      <c r="C12" s="165" t="s">
        <v>19</v>
      </c>
      <c r="D12" s="165" t="s">
        <v>18</v>
      </c>
      <c r="E12" s="155" t="s">
        <v>126</v>
      </c>
      <c r="F12" s="155"/>
      <c r="G12" s="155"/>
      <c r="H12" s="155"/>
      <c r="I12" s="155"/>
      <c r="J12" s="155"/>
      <c r="K12" s="165" t="s">
        <v>21</v>
      </c>
      <c r="L12" s="165" t="s">
        <v>20</v>
      </c>
      <c r="M12" s="165" t="s">
        <v>19</v>
      </c>
      <c r="N12" s="165" t="s">
        <v>18</v>
      </c>
      <c r="O12" s="165" t="s">
        <v>17</v>
      </c>
    </row>
    <row r="13" spans="1:15" ht="15.75">
      <c r="A13" s="165"/>
      <c r="B13" s="165"/>
      <c r="C13" s="165"/>
      <c r="D13" s="165"/>
      <c r="E13" s="165" t="s">
        <v>16</v>
      </c>
      <c r="F13" s="158" t="s">
        <v>15</v>
      </c>
      <c r="G13" s="170"/>
      <c r="H13" s="170"/>
      <c r="I13" s="170"/>
      <c r="J13" s="159"/>
      <c r="K13" s="165"/>
      <c r="L13" s="165"/>
      <c r="M13" s="165"/>
      <c r="N13" s="165"/>
      <c r="O13" s="165"/>
    </row>
    <row r="14" spans="1:15" ht="114.75" customHeight="1">
      <c r="A14" s="165"/>
      <c r="B14" s="165"/>
      <c r="C14" s="165"/>
      <c r="D14" s="165"/>
      <c r="E14" s="165"/>
      <c r="F14" s="17" t="s">
        <v>14</v>
      </c>
      <c r="G14" s="17" t="s">
        <v>13</v>
      </c>
      <c r="H14" s="17" t="s">
        <v>12</v>
      </c>
      <c r="I14" s="17" t="s">
        <v>11</v>
      </c>
      <c r="J14" s="17" t="s">
        <v>10</v>
      </c>
      <c r="K14" s="165"/>
      <c r="L14" s="165"/>
      <c r="M14" s="165"/>
      <c r="N14" s="165"/>
      <c r="O14" s="165"/>
    </row>
    <row r="15" spans="1:15" s="19" customFormat="1" ht="37.5" customHeight="1">
      <c r="A15" s="20">
        <f>COUNTIF('кв.I Ф2'!B9:'кв.I Ф2'!B158,"&lt;&gt;"&amp;"")</f>
        <v>23</v>
      </c>
      <c r="B15" s="20">
        <f>COUNTIF('кв.II Ф2'!B9:'кв.II Ф2'!B130,"&lt;&gt;"&amp;"")</f>
        <v>25</v>
      </c>
      <c r="C15" s="20">
        <f>COUNTIF('кв.III Ф2'!B9:'кв.III Ф2'!B108,"&lt;&gt;"&amp;"")</f>
        <v>26</v>
      </c>
      <c r="D15" s="20">
        <f>COUNTIF('кв.IV Ф2'!B9:'кв.IV Ф2'!B139,"&lt;&gt;"&amp;"")</f>
        <v>39</v>
      </c>
      <c r="E15" s="20">
        <f>SUM(A15:D15)</f>
        <v>113</v>
      </c>
      <c r="F15" s="20">
        <f>COUNTIF('кв.I Ф2'!I9:I158,"1")+COUNTIF('кв.II Ф2'!I9:I130,"1")+COUNTIF('кв.III Ф2'!I9:I108,"1")+COUNTIF('кв.IV Ф2'!I9:I139,"1")</f>
        <v>73</v>
      </c>
      <c r="G15" s="20">
        <f>COUNTIF('кв.I Ф2'!I9:I158,"2")+COUNTIF('кв.II Ф2'!I9:I130,"2")+COUNTIF('кв.III Ф2'!I9:I108,"2")+COUNTIF('кв.IV Ф2'!I9:I139,"2")</f>
        <v>4</v>
      </c>
      <c r="H15" s="20">
        <f>COUNTIF('кв.I Ф2'!I9:I158,"3")+COUNTIF('кв.II Ф2'!I9:I130,"3")+COUNTIF('кв.III Ф2'!I9:I108,"3")+COUNTIF('кв.IV Ф2'!I9:I139,"3")</f>
        <v>10</v>
      </c>
      <c r="I15" s="20">
        <f>COUNTIF('кв.I Ф2'!I9:I158,"4")+COUNTIF('кв.II Ф2'!I9:I130,"4")+COUNTIF('кв.III Ф2'!I9:I108,"4")+COUNTIF('кв.IV Ф2'!I9:I139,"4")</f>
        <v>12</v>
      </c>
      <c r="J15" s="20">
        <f>COUNTIF('кв.I Ф2'!I9:I158,"5")+COUNTIF('кв.II Ф2'!I9:I130,"5")+COUNTIF('кв.III Ф2'!I9:I108,"5")+COUNTIF('кв.IV Ф2'!I9:I139,"5")</f>
        <v>12</v>
      </c>
      <c r="K15" s="18">
        <v>10.1</v>
      </c>
      <c r="L15" s="18">
        <v>11.8</v>
      </c>
      <c r="M15" s="18">
        <v>13.9</v>
      </c>
      <c r="N15" s="18">
        <v>29.8</v>
      </c>
      <c r="O15" s="18">
        <f>SUM(K15:N15)</f>
        <v>65.6</v>
      </c>
    </row>
  </sheetData>
  <sheetProtection password="CF3E" sheet="1" objects="1" scenarios="1"/>
  <mergeCells count="19">
    <mergeCell ref="D12:D14"/>
    <mergeCell ref="O12:O14"/>
    <mergeCell ref="F13:J13"/>
    <mergeCell ref="E13:E14"/>
    <mergeCell ref="N12:N14"/>
    <mergeCell ref="E12:J12"/>
    <mergeCell ref="K12:K14"/>
    <mergeCell ref="L12:L14"/>
    <mergeCell ref="M12:M14"/>
    <mergeCell ref="A12:A14"/>
    <mergeCell ref="B12:B14"/>
    <mergeCell ref="A10:O10"/>
    <mergeCell ref="A4:O4"/>
    <mergeCell ref="A6:O6"/>
    <mergeCell ref="A7:O7"/>
    <mergeCell ref="A8:O8"/>
    <mergeCell ref="K11:O11"/>
    <mergeCell ref="A11:J11"/>
    <mergeCell ref="C12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жгун</dc:creator>
  <cp:keywords/>
  <dc:description/>
  <cp:lastModifiedBy>Фролова</cp:lastModifiedBy>
  <cp:lastPrinted>2017-01-23T03:56:47Z</cp:lastPrinted>
  <dcterms:created xsi:type="dcterms:W3CDTF">2014-02-06T03:39:00Z</dcterms:created>
  <dcterms:modified xsi:type="dcterms:W3CDTF">2018-01-09T09:15:16Z</dcterms:modified>
  <cp:category/>
  <cp:version/>
  <cp:contentType/>
  <cp:contentStatus/>
</cp:coreProperties>
</file>