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кв.I Ф2" sheetId="1" r:id="rId1"/>
    <sheet name="кв.II Ф2" sheetId="2" r:id="rId2"/>
    <sheet name="кв.III Ф2" sheetId="3" r:id="rId3"/>
    <sheet name="кв.IV Ф2" sheetId="4" r:id="rId4"/>
    <sheet name="ФОРМА 1" sheetId="5" r:id="rId5"/>
  </sheets>
  <definedNames>
    <definedName name="_xlnm.Print_Area" localSheetId="0">'кв.I Ф2'!$A$1:$H$31</definedName>
    <definedName name="_xlnm.Print_Area" localSheetId="1">'кв.II Ф2'!$A$1:$H$33</definedName>
    <definedName name="_xlnm.Print_Area" localSheetId="2">'кв.III Ф2'!$A$1:$H$34</definedName>
    <definedName name="_xlnm.Print_Area" localSheetId="3">'кв.IV Ф2'!$A$1:$H$22</definedName>
    <definedName name="_xlnm.Print_Area" localSheetId="4">'ФОРМА 1'!$A$1:$O$15</definedName>
  </definedNames>
  <calcPr fullCalcOnLoad="1"/>
</workbook>
</file>

<file path=xl/sharedStrings.xml><?xml version="1.0" encoding="utf-8"?>
<sst xmlns="http://schemas.openxmlformats.org/spreadsheetml/2006/main" count="364" uniqueCount="190">
  <si>
    <t>Отключенный фидер</t>
  </si>
  <si>
    <t>Дата</t>
  </si>
  <si>
    <t>откл.</t>
  </si>
  <si>
    <t>вкл.</t>
  </si>
  <si>
    <t>Время</t>
  </si>
  <si>
    <t>Причина отключения</t>
  </si>
  <si>
    <t>Мероприятия</t>
  </si>
  <si>
    <t>Форма №2</t>
  </si>
  <si>
    <t xml:space="preserve">Подробная информация о внеплановых отключениях, с указанием даты отключения объектов электросетевого </t>
  </si>
  <si>
    <t>хозяйства и включения их в работу, причин аварий (по итогам расследования в установленном порядке).</t>
  </si>
  <si>
    <t>Повреждение в сетях смежной электросетевой компании</t>
  </si>
  <si>
    <t>Повреждение в сети потребителя</t>
  </si>
  <si>
    <t>Воздействие сверхрасчетных природно-климатических нагрузок</t>
  </si>
  <si>
    <t>Повреждение оборудования в результате воздействия посторонних лиц или организаций</t>
  </si>
  <si>
    <t>Сверхнорматив-ные сроки эксплуатации и прочие причины</t>
  </si>
  <si>
    <t>Из них:</t>
  </si>
  <si>
    <t>Всего</t>
  </si>
  <si>
    <t>год</t>
  </si>
  <si>
    <t>4 квартал</t>
  </si>
  <si>
    <t>3 квартал</t>
  </si>
  <si>
    <t>2 квартал</t>
  </si>
  <si>
    <t>1 квартал</t>
  </si>
  <si>
    <t>Недоотпуск электроэнергии, тыс.кВт*час</t>
  </si>
  <si>
    <t>Количество технологических нарушений</t>
  </si>
  <si>
    <t xml:space="preserve">Сводная информация об аварийных отключениях по границам территориальных зон деятельности  организации, вызванных авариями или внеплановыми отключениями </t>
  </si>
  <si>
    <t>объектов электросетевого хозяйства, и мероприятий по устранению, а также информация об объеме недопоставленной, в результате аварийных отключений, электрической энергии</t>
  </si>
  <si>
    <t>Форма 1</t>
  </si>
  <si>
    <t>Номер технологического нарушения</t>
  </si>
  <si>
    <t>Акт расследования</t>
  </si>
  <si>
    <t>№ п/п</t>
  </si>
  <si>
    <t>Источник питания (П/ст, РП) принадлежность</t>
  </si>
  <si>
    <t>Восстановлен</t>
  </si>
  <si>
    <t>11-РП-2-2</t>
  </si>
  <si>
    <t>ПС-Северная</t>
  </si>
  <si>
    <t>6-21-Г</t>
  </si>
  <si>
    <t>ПС-20 Опорная</t>
  </si>
  <si>
    <t>Вышел из строя в/в кабель ПС-Северная - РП-35-1</t>
  </si>
  <si>
    <t>6-40-Г</t>
  </si>
  <si>
    <t>Вышел из строя в/в кабель ПС-Северная - РП-35-2</t>
  </si>
  <si>
    <t>ПС-1 Центральная</t>
  </si>
  <si>
    <t>Вышел из строя в/в кабель ПС-1 - РП-2-2</t>
  </si>
  <si>
    <t>(за IV квартал 2017 года) ООО "Горэлектросеть" г.Новокузнецк</t>
  </si>
  <si>
    <t>(за период с января по декабрь 2017 г., включительно).</t>
  </si>
  <si>
    <t>(за III квартал 2017 года) ООО "Горэлектросеть" г.Новокузнецк</t>
  </si>
  <si>
    <t>(за II квартал 2017 года) ООО "Горэлектросеть" г.Новокузнецк</t>
  </si>
  <si>
    <t>(за I квартал 2017 года) ООО "Горэлектросеть" г.Новокузнецк</t>
  </si>
  <si>
    <t>42-РП-27-2</t>
  </si>
  <si>
    <t>Вышел из строя в/в кабель ПС-1 - РП-27-2</t>
  </si>
  <si>
    <t>33-499-2</t>
  </si>
  <si>
    <t>Порван в/в кабель ПС-20 Опорная - ТП-499-2</t>
  </si>
  <si>
    <t>30-499-1</t>
  </si>
  <si>
    <t>Порван в/в кабель ПС-20 Опорная - ТП-499-1</t>
  </si>
  <si>
    <t>6-20-Г</t>
  </si>
  <si>
    <t>Вышел из строя в/в кабель ПС-Северная - РП-3-2</t>
  </si>
  <si>
    <t>РП-9</t>
  </si>
  <si>
    <t>19-608-2</t>
  </si>
  <si>
    <t>Вышел из строя в/в кабель ТП-629 - ТП-608</t>
  </si>
  <si>
    <t>11-600</t>
  </si>
  <si>
    <t>Вышел из строя в/в кабель ТП-603 - ТП-604</t>
  </si>
  <si>
    <t>РП-22</t>
  </si>
  <si>
    <t>19-286</t>
  </si>
  <si>
    <t>Вышла из строя в/в кабельная перемычка на ВЛ-6кВ ф.19-286</t>
  </si>
  <si>
    <t>7-РП-44-1</t>
  </si>
  <si>
    <t>Вышел из строя в/в кабель ПС-5 - РП-44-1</t>
  </si>
  <si>
    <t>ПС-5 Новая</t>
  </si>
  <si>
    <t>ПС-Ильинская городская-2</t>
  </si>
  <si>
    <t>10-20-РП-92-2</t>
  </si>
  <si>
    <t>Вышел из строя в/в кабель ПС-Ильинская городская-2 - РП-92-2</t>
  </si>
  <si>
    <t>ПС-Береговая</t>
  </si>
  <si>
    <t>6-3-13.</t>
  </si>
  <si>
    <t xml:space="preserve">Вышел из строя в/в кабель ПС-Береговая - РП-9-2 </t>
  </si>
  <si>
    <t>ПС-14 ЮКУ</t>
  </si>
  <si>
    <t>7-Телецентр</t>
  </si>
  <si>
    <t>Повреждение опорных изоляторов на ТП-665</t>
  </si>
  <si>
    <t>Заменены</t>
  </si>
  <si>
    <t>ПС-Орджоникидзевская</t>
  </si>
  <si>
    <t>10-4-РП-32</t>
  </si>
  <si>
    <t>Не установлена</t>
  </si>
  <si>
    <t>ТЭЦ КМК</t>
  </si>
  <si>
    <t>ЦРП-2</t>
  </si>
  <si>
    <t>Вышел из строя в/в кабель ТЭЦ КМК - ЦРП-1-2</t>
  </si>
  <si>
    <t>ЦРП-1</t>
  </si>
  <si>
    <t>6-39.</t>
  </si>
  <si>
    <t>Повреждение на сетях потребителя</t>
  </si>
  <si>
    <t>РП-14</t>
  </si>
  <si>
    <t>12-235</t>
  </si>
  <si>
    <t>Вышел из строя в/в кабель ТП-235 - ВЛ-6кВ ф.12-235</t>
  </si>
  <si>
    <t>ЦРП-3</t>
  </si>
  <si>
    <t>Вышел из строя в/в кабель ТЭЦ КМК - ЦРП-1-3</t>
  </si>
  <si>
    <t>41-648</t>
  </si>
  <si>
    <t>Вышел из строя в/в кабель ТП-648-1 - ТП-668-1</t>
  </si>
  <si>
    <t>РП-12</t>
  </si>
  <si>
    <t>11-ТПС-15-1</t>
  </si>
  <si>
    <t>Вышел из строя в/в кабель РП-12 - ТПС-15-1</t>
  </si>
  <si>
    <t>ПС-1</t>
  </si>
  <si>
    <t>14-203</t>
  </si>
  <si>
    <t>Вышел из строя в/в кабель ПС-1 - ТП-203</t>
  </si>
  <si>
    <t>Сведения о техническом состоянии электрических сетей ООО "Горэлектросеть" в 2017 году</t>
  </si>
  <si>
    <t>ЦРП-4</t>
  </si>
  <si>
    <t>20-Сады</t>
  </si>
  <si>
    <t>РП-16</t>
  </si>
  <si>
    <t>15-480</t>
  </si>
  <si>
    <t>Вышел из строя в/в кабель ТП-481 - ТП-482</t>
  </si>
  <si>
    <t>21-103</t>
  </si>
  <si>
    <t>Вышел из строя в/в кабель ЦРП-1 - ТП-103</t>
  </si>
  <si>
    <t>ПС-Ширпотреб</t>
  </si>
  <si>
    <t>6-11-Г</t>
  </si>
  <si>
    <t>Вышел из строя в/в кабель ПС-Ширпотреб - РП-3-1</t>
  </si>
  <si>
    <t>ПС-Водная</t>
  </si>
  <si>
    <t>6-18-Г</t>
  </si>
  <si>
    <t>Вышел из строя в/в кабель ПС-Водная - РП-8-4</t>
  </si>
  <si>
    <t>РП-27</t>
  </si>
  <si>
    <t>10-134/209</t>
  </si>
  <si>
    <t>Вышел из строя в/в кабель ТП-134 - ТП-612</t>
  </si>
  <si>
    <t>ПС-Кузнецкая</t>
  </si>
  <si>
    <t>10-6-КК</t>
  </si>
  <si>
    <t>26-РП-12-1</t>
  </si>
  <si>
    <t>Вышел из строя в/в кабель ЦРП-4 - ВЛ-10кВ ф.26-РП-12-1</t>
  </si>
  <si>
    <t>12-384</t>
  </si>
  <si>
    <t>Восстановлены</t>
  </si>
  <si>
    <t>Вышли из строя в/в кабели ТП-378 - 368, ТП-378 - ТП-379</t>
  </si>
  <si>
    <t>Вышел из строя в/в кабель ТП-920 - ТМ-1</t>
  </si>
  <si>
    <t>39-506-2</t>
  </si>
  <si>
    <t>Вышел из строя в/в кабель ПС-20 Опорная - ТП-506-2</t>
  </si>
  <si>
    <t>Вышел из строя в/в кабель ТП-701-2 - ТП-88 ЮКУ-2</t>
  </si>
  <si>
    <t>2017 год</t>
  </si>
  <si>
    <t>За 2017 год</t>
  </si>
  <si>
    <t>6-412</t>
  </si>
  <si>
    <t>Вышел из строя в/в кабель ПС-Береговая - РП-9-1</t>
  </si>
  <si>
    <t>ПС-Абагуро-Атамановская</t>
  </si>
  <si>
    <t>6-20-П</t>
  </si>
  <si>
    <t>Метеоусловия</t>
  </si>
  <si>
    <t>ПС-3 Южная</t>
  </si>
  <si>
    <t>9-Транспортный</t>
  </si>
  <si>
    <t>Вышел из строя в/в кабель ПС-3 - ВЛ-6кВ ф.9-Транспортный</t>
  </si>
  <si>
    <t>10-16-РП</t>
  </si>
  <si>
    <t>Вышел из строя в/в кабель ПС-Ильинская городская-2 - РП-25-1</t>
  </si>
  <si>
    <t>РП-24</t>
  </si>
  <si>
    <t>2-Н-1</t>
  </si>
  <si>
    <t>Вышел из строя в/в кабель РП-24 - КНС-703-1</t>
  </si>
  <si>
    <t>10-25-Г</t>
  </si>
  <si>
    <t>10-15-Г</t>
  </si>
  <si>
    <t>Вышел из строя в/в кабель ПС-Ильинская городская-2 - РП-26-2</t>
  </si>
  <si>
    <t>7:10</t>
  </si>
  <si>
    <t>Вышел из строя в/в кабель ПС-Ильинская городская-2 - РП-26-1</t>
  </si>
  <si>
    <t>ПС-Ильинская городская-1</t>
  </si>
  <si>
    <t>10-5-РП-39</t>
  </si>
  <si>
    <t>Вышел из строя в/в кабель ПС-Ильинская городская-1 - РП-39-1</t>
  </si>
  <si>
    <t>ПС-19 Опорная</t>
  </si>
  <si>
    <t>2-15</t>
  </si>
  <si>
    <t>10-20-РП-92</t>
  </si>
  <si>
    <t>Вышел из строя в/в кабель ТП-804 - ТП-803</t>
  </si>
  <si>
    <t>10-16-Г</t>
  </si>
  <si>
    <t>Вышел из строя в/в кабель ЦРП-4 - ТП-512</t>
  </si>
  <si>
    <t>Вышел из строя в/в кабель ПС-19 Опорная - РП-17-2</t>
  </si>
  <si>
    <t>Метеоусловия, обрыв в/в провода</t>
  </si>
  <si>
    <t>9-63.</t>
  </si>
  <si>
    <t>Вышел из строя в/в кабель ТП-175 - ТП-197</t>
  </si>
  <si>
    <t>10-25-РП</t>
  </si>
  <si>
    <t>4-РП-36-1</t>
  </si>
  <si>
    <t>Вышел из строя в/в кабель ПС-5 - РП-36-1</t>
  </si>
  <si>
    <t>РП-1</t>
  </si>
  <si>
    <t>9-300</t>
  </si>
  <si>
    <t>Вышел из строя в/в кабель ТП-302 - ТП-330</t>
  </si>
  <si>
    <t>РП-3</t>
  </si>
  <si>
    <t>5-157</t>
  </si>
  <si>
    <t>Вышел из строя в/в кабель ТП-10 - ТП-708</t>
  </si>
  <si>
    <t>Повреждение разъединителя</t>
  </si>
  <si>
    <t>15-Трамвайная</t>
  </si>
  <si>
    <t>Заменен</t>
  </si>
  <si>
    <t>13-141</t>
  </si>
  <si>
    <t>10-16-РП-25</t>
  </si>
  <si>
    <t>Вышел из строя в/в кабель ТП-541 РУ-10кВ-ТМ</t>
  </si>
  <si>
    <t>РП-39</t>
  </si>
  <si>
    <t>5-833-2</t>
  </si>
  <si>
    <t>Вышел из строя в/в кабель ТП-833-2 - ТП-832-2</t>
  </si>
  <si>
    <t>6-13-Р</t>
  </si>
  <si>
    <t>6-14-Р</t>
  </si>
  <si>
    <t>Вышел из строя в/в кабель ТП-322 - ТП-325</t>
  </si>
  <si>
    <t>РП-23</t>
  </si>
  <si>
    <t>2-696</t>
  </si>
  <si>
    <t>Повреждение на сетях смежной электросетевой компании</t>
  </si>
  <si>
    <t>6-38-Г</t>
  </si>
  <si>
    <t>Вышел из строя в/в кабель ПС-Ширпотреб - РП-21-2</t>
  </si>
  <si>
    <t>10-22-РП-24</t>
  </si>
  <si>
    <t xml:space="preserve">Вышел из строя в/в кабель ПС-Ильинская городская-2 - РП-26-2 </t>
  </si>
  <si>
    <t>Вышел из строя в/в кабель ПС-Ильинская городская-2 - РП-24-2</t>
  </si>
  <si>
    <t>42-РП-27</t>
  </si>
  <si>
    <t>Вышел из строя в/в кабель РП-27 - ТП-83</t>
  </si>
  <si>
    <t>Вышел из строя кабель ПС-19 Опорная - РП-17-2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</si>
</sst>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h:mm"/>
    <numFmt numFmtId="166" formatCode="dd/mm/yy"/>
    <numFmt numFmtId="167" formatCode="mm/yy"/>
    <numFmt numFmtId="168" formatCode="h:mm;@"/>
    <numFmt numFmtId="169" formatCode="000000"/>
    <numFmt numFmtId="170" formatCode="mmm/yyyy"/>
    <numFmt numFmtId="171" formatCode="[$-FC19]d\ mmmm\ yyyy\ &quot;г.&quot;"/>
    <numFmt numFmtId="172" formatCode="dd/mm/yy\ h:mm;@"/>
  </numFmts>
  <fonts count="26"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5">
    <xf numFmtId="0" fontId="0" fillId="0" borderId="0" xfId="0" applyAlignment="1">
      <alignment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54" applyNumberFormat="1" applyFont="1" applyBorder="1" applyAlignment="1" applyProtection="1">
      <alignment horizontal="center" vertical="center" wrapText="1"/>
      <protection locked="0"/>
    </xf>
    <xf numFmtId="165" fontId="1" fillId="0" borderId="10" xfId="54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16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0" xfId="0" applyNumberFormat="1" applyFont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166" fontId="1" fillId="0" borderId="11" xfId="0" applyNumberFormat="1" applyFont="1" applyBorder="1" applyAlignment="1" applyProtection="1">
      <alignment horizontal="center" vertical="center" wrapText="1"/>
      <protection locked="0"/>
    </xf>
    <xf numFmtId="165" fontId="1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49" fontId="1" fillId="0" borderId="12" xfId="54" applyNumberFormat="1" applyFont="1" applyBorder="1" applyAlignment="1" applyProtection="1">
      <alignment horizontal="center" vertical="center" wrapText="1"/>
      <protection locked="0"/>
    </xf>
    <xf numFmtId="165" fontId="1" fillId="0" borderId="12" xfId="54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54" applyNumberFormat="1" applyFont="1" applyBorder="1" applyAlignment="1" applyProtection="1">
      <alignment horizontal="center" vertical="center" wrapText="1"/>
      <protection locked="0"/>
    </xf>
    <xf numFmtId="165" fontId="1" fillId="0" borderId="14" xfId="54" applyNumberFormat="1" applyFont="1" applyBorder="1" applyAlignment="1" applyProtection="1">
      <alignment horizontal="center" vertical="center" wrapText="1"/>
      <protection locked="0"/>
    </xf>
    <xf numFmtId="165" fontId="1" fillId="0" borderId="11" xfId="57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54" applyNumberFormat="1" applyFont="1" applyBorder="1" applyAlignment="1" applyProtection="1">
      <alignment horizontal="center" vertical="center" wrapText="1"/>
      <protection locked="0"/>
    </xf>
    <xf numFmtId="165" fontId="1" fillId="0" borderId="16" xfId="54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7" fontId="1" fillId="0" borderId="11" xfId="0" applyNumberFormat="1" applyFont="1" applyFill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18" xfId="0" applyNumberFormat="1" applyFont="1" applyBorder="1" applyAlignment="1" applyProtection="1">
      <alignment horizontal="center" vertical="center" wrapText="1"/>
      <protection locked="0"/>
    </xf>
    <xf numFmtId="165" fontId="1" fillId="0" borderId="18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13" xfId="54" applyNumberFormat="1" applyFont="1" applyBorder="1" applyAlignment="1" applyProtection="1">
      <alignment horizontal="center" vertical="center" wrapText="1"/>
      <protection locked="0"/>
    </xf>
    <xf numFmtId="165" fontId="1" fillId="0" borderId="13" xfId="54" applyNumberFormat="1" applyFont="1" applyBorder="1" applyAlignment="1" applyProtection="1">
      <alignment horizontal="center" vertical="center" wrapText="1"/>
      <protection locked="0"/>
    </xf>
    <xf numFmtId="165" fontId="1" fillId="0" borderId="19" xfId="0" applyNumberFormat="1" applyFont="1" applyBorder="1" applyAlignment="1" applyProtection="1">
      <alignment horizontal="center" vertical="center" wrapText="1"/>
      <protection locked="0"/>
    </xf>
    <xf numFmtId="165" fontId="1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18" xfId="54" applyNumberFormat="1" applyFont="1" applyBorder="1" applyAlignment="1" applyProtection="1">
      <alignment horizontal="center" vertical="center" wrapText="1"/>
      <protection locked="0"/>
    </xf>
    <xf numFmtId="165" fontId="1" fillId="0" borderId="18" xfId="54" applyNumberFormat="1" applyFont="1" applyBorder="1" applyAlignment="1" applyProtection="1">
      <alignment horizontal="center" vertical="center" wrapText="1"/>
      <protection locked="0"/>
    </xf>
    <xf numFmtId="165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0" xfId="55" applyNumberFormat="1" applyFont="1" applyBorder="1" applyAlignment="1" applyProtection="1">
      <alignment horizontal="center" vertical="center" wrapText="1"/>
      <protection locked="0"/>
    </xf>
    <xf numFmtId="165" fontId="1" fillId="0" borderId="10" xfId="55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center" wrapText="1"/>
      <protection locked="0"/>
    </xf>
    <xf numFmtId="168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165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58" applyNumberFormat="1" applyFont="1" applyBorder="1" applyAlignment="1" applyProtection="1">
      <alignment horizontal="center" vertical="center"/>
      <protection locked="0"/>
    </xf>
    <xf numFmtId="165" fontId="1" fillId="0" borderId="10" xfId="58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6" fontId="1" fillId="0" borderId="23" xfId="0" applyNumberFormat="1" applyFont="1" applyBorder="1" applyAlignment="1" applyProtection="1">
      <alignment horizontal="center" vertical="center"/>
      <protection locked="0"/>
    </xf>
    <xf numFmtId="14" fontId="1" fillId="0" borderId="20" xfId="0" applyNumberFormat="1" applyFont="1" applyBorder="1" applyAlignment="1" applyProtection="1">
      <alignment horizontal="center" vertical="center" wrapText="1"/>
      <protection locked="0"/>
    </xf>
    <xf numFmtId="166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6" fontId="1" fillId="0" borderId="27" xfId="0" applyNumberFormat="1" applyFont="1" applyBorder="1" applyAlignment="1" applyProtection="1">
      <alignment horizontal="center" vertical="center"/>
      <protection locked="0"/>
    </xf>
    <xf numFmtId="166" fontId="1" fillId="0" borderId="20" xfId="0" applyNumberFormat="1" applyFont="1" applyBorder="1" applyAlignment="1" applyProtection="1">
      <alignment horizontal="center" vertical="center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66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20" fontId="1" fillId="0" borderId="10" xfId="0" applyNumberFormat="1" applyFont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16" fontId="1" fillId="0" borderId="29" xfId="0" applyNumberFormat="1" applyFont="1" applyFill="1" applyBorder="1" applyAlignment="1" applyProtection="1">
      <alignment horizontal="center" vertical="center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17" fontId="1" fillId="0" borderId="11" xfId="0" applyNumberFormat="1" applyFont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14" fontId="1" fillId="0" borderId="13" xfId="54" applyNumberFormat="1" applyFont="1" applyBorder="1" applyAlignment="1" applyProtection="1">
      <alignment horizontal="center" vertical="center" wrapText="1"/>
      <protection locked="0"/>
    </xf>
    <xf numFmtId="14" fontId="1" fillId="0" borderId="11" xfId="54" applyNumberFormat="1" applyFont="1" applyBorder="1" applyAlignment="1" applyProtection="1">
      <alignment horizontal="center" vertical="center" wrapText="1"/>
      <protection locked="0"/>
    </xf>
    <xf numFmtId="14" fontId="1" fillId="0" borderId="31" xfId="54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14" fontId="1" fillId="0" borderId="16" xfId="54" applyNumberFormat="1" applyFont="1" applyBorder="1" applyAlignment="1" applyProtection="1">
      <alignment horizontal="center" vertical="center" wrapText="1"/>
      <protection locked="0"/>
    </xf>
    <xf numFmtId="14" fontId="1" fillId="0" borderId="18" xfId="54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14" fontId="1" fillId="0" borderId="15" xfId="0" applyNumberFormat="1" applyFont="1" applyBorder="1" applyAlignment="1" applyProtection="1">
      <alignment horizontal="center" vertical="center"/>
      <protection locked="0"/>
    </xf>
    <xf numFmtId="14" fontId="1" fillId="0" borderId="14" xfId="54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55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14" fontId="4" fillId="0" borderId="0" xfId="0" applyNumberFormat="1" applyFont="1" applyAlignment="1" applyProtection="1">
      <alignment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165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Fill="1" applyBorder="1" applyAlignment="1" applyProtection="1">
      <alignment horizontal="left" vertical="center" wrapText="1" shrinkToFit="1"/>
      <protection locked="0"/>
    </xf>
    <xf numFmtId="165" fontId="1" fillId="0" borderId="18" xfId="0" applyNumberFormat="1" applyFont="1" applyBorder="1" applyAlignment="1" applyProtection="1">
      <alignment horizontal="left" vertical="center" wrapText="1"/>
      <protection locked="0"/>
    </xf>
    <xf numFmtId="165" fontId="1" fillId="0" borderId="17" xfId="0" applyNumberFormat="1" applyFont="1" applyBorder="1" applyAlignment="1" applyProtection="1">
      <alignment horizontal="left" vertical="center" wrapText="1"/>
      <protection locked="0"/>
    </xf>
    <xf numFmtId="2" fontId="1" fillId="0" borderId="32" xfId="54" applyNumberFormat="1" applyFont="1" applyBorder="1" applyAlignment="1" applyProtection="1">
      <alignment horizontal="left" vertical="center" wrapText="1" shrinkToFit="1"/>
      <protection locked="0"/>
    </xf>
    <xf numFmtId="2" fontId="1" fillId="0" borderId="11" xfId="54" applyNumberFormat="1" applyFont="1" applyBorder="1" applyAlignment="1" applyProtection="1">
      <alignment horizontal="left" vertical="center" wrapText="1" shrinkToFit="1"/>
      <protection locked="0"/>
    </xf>
    <xf numFmtId="2" fontId="1" fillId="0" borderId="12" xfId="54" applyNumberFormat="1" applyFont="1" applyBorder="1" applyAlignment="1" applyProtection="1">
      <alignment horizontal="left" vertical="center" wrapText="1" shrinkToFit="1"/>
      <protection locked="0"/>
    </xf>
    <xf numFmtId="165" fontId="1" fillId="0" borderId="11" xfId="57" applyNumberFormat="1" applyFont="1" applyBorder="1" applyAlignment="1" applyProtection="1">
      <alignment horizontal="left" vertical="center" wrapText="1"/>
      <protection locked="0"/>
    </xf>
    <xf numFmtId="165" fontId="1" fillId="0" borderId="17" xfId="57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2" fontId="1" fillId="0" borderId="10" xfId="0" applyNumberFormat="1" applyFont="1" applyBorder="1" applyAlignment="1" applyProtection="1">
      <alignment horizontal="left" vertical="center" wrapText="1" shrinkToFit="1"/>
      <protection locked="0"/>
    </xf>
    <xf numFmtId="16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58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2" fontId="1" fillId="0" borderId="10" xfId="55" applyNumberFormat="1" applyFont="1" applyBorder="1" applyAlignment="1" applyProtection="1">
      <alignment horizontal="left" vertical="center" wrapText="1" shrinkToFi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2" fontId="1" fillId="0" borderId="33" xfId="54" applyNumberFormat="1" applyFont="1" applyBorder="1" applyAlignment="1" applyProtection="1">
      <alignment vertical="center" wrapText="1" shrinkToFit="1"/>
      <protection locked="0"/>
    </xf>
    <xf numFmtId="2" fontId="1" fillId="0" borderId="34" xfId="54" applyNumberFormat="1" applyFont="1" applyBorder="1" applyAlignment="1" applyProtection="1">
      <alignment vertical="center" wrapText="1" shrinkToFit="1"/>
      <protection locked="0"/>
    </xf>
    <xf numFmtId="166" fontId="1" fillId="0" borderId="23" xfId="0" applyNumberFormat="1" applyFont="1" applyBorder="1" applyAlignment="1" applyProtection="1">
      <alignment horizontal="center" vertical="center" wrapText="1"/>
      <protection locked="0"/>
    </xf>
    <xf numFmtId="166" fontId="1" fillId="0" borderId="20" xfId="0" applyNumberFormat="1" applyFont="1" applyBorder="1" applyAlignment="1" applyProtection="1">
      <alignment horizontal="center" vertical="center" wrapText="1"/>
      <protection locked="0"/>
    </xf>
    <xf numFmtId="2" fontId="1" fillId="0" borderId="16" xfId="54" applyNumberFormat="1" applyFont="1" applyBorder="1" applyAlignment="1" applyProtection="1">
      <alignment horizontal="left" vertical="center" wrapText="1" shrinkToFit="1"/>
      <protection locked="0"/>
    </xf>
    <xf numFmtId="14" fontId="1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 shrinkToFi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4" fontId="2" fillId="0" borderId="35" xfId="0" applyNumberFormat="1" applyFont="1" applyBorder="1" applyAlignment="1" applyProtection="1">
      <alignment horizontal="center" vertical="center" wrapText="1"/>
      <protection locked="0"/>
    </xf>
    <xf numFmtId="1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3 2 2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21" customWidth="1"/>
    <col min="2" max="2" width="23.7109375" style="21" customWidth="1"/>
    <col min="3" max="3" width="22.7109375" style="21" customWidth="1"/>
    <col min="4" max="4" width="15.7109375" style="102" customWidth="1"/>
    <col min="5" max="6" width="10.7109375" style="21" customWidth="1"/>
    <col min="7" max="7" width="66.7109375" style="21" customWidth="1"/>
    <col min="8" max="8" width="21.7109375" style="21" customWidth="1"/>
    <col min="9" max="9" width="13.57421875" style="19" hidden="1" customWidth="1"/>
    <col min="10" max="10" width="0" style="21" hidden="1" customWidth="1"/>
    <col min="11" max="16384" width="9.140625" style="21" customWidth="1"/>
  </cols>
  <sheetData>
    <row r="1" ht="15">
      <c r="H1" s="22" t="s">
        <v>7</v>
      </c>
    </row>
    <row r="3" spans="2:8" ht="15.75" customHeight="1">
      <c r="B3" s="143" t="s">
        <v>8</v>
      </c>
      <c r="C3" s="143"/>
      <c r="D3" s="143"/>
      <c r="E3" s="143"/>
      <c r="F3" s="143"/>
      <c r="G3" s="143"/>
      <c r="H3" s="143"/>
    </row>
    <row r="4" spans="2:8" ht="15.75" customHeight="1">
      <c r="B4" s="143" t="s">
        <v>9</v>
      </c>
      <c r="C4" s="143"/>
      <c r="D4" s="143"/>
      <c r="E4" s="143"/>
      <c r="F4" s="143"/>
      <c r="G4" s="143"/>
      <c r="H4" s="143"/>
    </row>
    <row r="5" spans="2:8" ht="15.75" customHeight="1">
      <c r="B5" s="143" t="s">
        <v>45</v>
      </c>
      <c r="C5" s="143"/>
      <c r="D5" s="143"/>
      <c r="E5" s="143"/>
      <c r="F5" s="143"/>
      <c r="G5" s="143"/>
      <c r="H5" s="143"/>
    </row>
    <row r="6" spans="2:8" ht="15.75">
      <c r="B6" s="15"/>
      <c r="C6" s="15"/>
      <c r="D6" s="103"/>
      <c r="E6" s="15"/>
      <c r="F6" s="15"/>
      <c r="G6" s="15"/>
      <c r="H6" s="15"/>
    </row>
    <row r="7" spans="1:10" ht="25.5" customHeight="1">
      <c r="A7" s="137" t="s">
        <v>29</v>
      </c>
      <c r="B7" s="146" t="s">
        <v>30</v>
      </c>
      <c r="C7" s="140" t="s">
        <v>0</v>
      </c>
      <c r="D7" s="148" t="s">
        <v>1</v>
      </c>
      <c r="E7" s="144" t="s">
        <v>4</v>
      </c>
      <c r="F7" s="145"/>
      <c r="G7" s="140" t="s">
        <v>5</v>
      </c>
      <c r="H7" s="140" t="s">
        <v>6</v>
      </c>
      <c r="I7" s="142" t="s">
        <v>27</v>
      </c>
      <c r="J7" s="139"/>
    </row>
    <row r="8" spans="1:10" ht="33.75" customHeight="1">
      <c r="A8" s="138"/>
      <c r="B8" s="147"/>
      <c r="C8" s="141"/>
      <c r="D8" s="149"/>
      <c r="E8" s="17" t="s">
        <v>2</v>
      </c>
      <c r="F8" s="17" t="s">
        <v>3</v>
      </c>
      <c r="G8" s="141"/>
      <c r="H8" s="141"/>
      <c r="I8" s="142"/>
      <c r="J8" s="139"/>
    </row>
    <row r="9" spans="1:10" ht="18.75" customHeight="1">
      <c r="A9" s="74">
        <v>1</v>
      </c>
      <c r="B9" s="18" t="s">
        <v>39</v>
      </c>
      <c r="C9" s="3" t="s">
        <v>46</v>
      </c>
      <c r="D9" s="100">
        <v>42742</v>
      </c>
      <c r="E9" s="2">
        <v>0.14583333333333334</v>
      </c>
      <c r="F9" s="58">
        <v>0.16527777777777777</v>
      </c>
      <c r="G9" s="122" t="s">
        <v>47</v>
      </c>
      <c r="H9" s="18" t="s">
        <v>31</v>
      </c>
      <c r="I9" s="18">
        <v>1</v>
      </c>
      <c r="J9" s="75">
        <f>F9-E9</f>
        <v>0.01944444444444443</v>
      </c>
    </row>
    <row r="10" spans="1:10" ht="18.75" customHeight="1">
      <c r="A10" s="74">
        <v>2</v>
      </c>
      <c r="B10" s="18" t="s">
        <v>33</v>
      </c>
      <c r="C10" s="3" t="s">
        <v>34</v>
      </c>
      <c r="D10" s="100">
        <v>42742</v>
      </c>
      <c r="E10" s="2">
        <v>0.5847222222222223</v>
      </c>
      <c r="F10" s="58">
        <v>0.6319444444444444</v>
      </c>
      <c r="G10" s="122" t="s">
        <v>36</v>
      </c>
      <c r="H10" s="18" t="s">
        <v>31</v>
      </c>
      <c r="I10" s="18">
        <v>1</v>
      </c>
      <c r="J10" s="75">
        <f aca="true" t="shared" si="0" ref="J10:J31">F10-E10</f>
        <v>0.047222222222222165</v>
      </c>
    </row>
    <row r="11" spans="1:10" ht="18.75" customHeight="1">
      <c r="A11" s="74">
        <v>3</v>
      </c>
      <c r="B11" s="18" t="s">
        <v>39</v>
      </c>
      <c r="C11" s="56" t="s">
        <v>32</v>
      </c>
      <c r="D11" s="100">
        <v>42753</v>
      </c>
      <c r="E11" s="2">
        <v>0.4395833333333334</v>
      </c>
      <c r="F11" s="2">
        <v>0.4548611111111111</v>
      </c>
      <c r="G11" s="121" t="s">
        <v>40</v>
      </c>
      <c r="H11" s="18" t="s">
        <v>31</v>
      </c>
      <c r="I11" s="18">
        <v>1</v>
      </c>
      <c r="J11" s="75">
        <f t="shared" si="0"/>
        <v>0.015277777777777724</v>
      </c>
    </row>
    <row r="12" spans="1:10" ht="18.75" customHeight="1">
      <c r="A12" s="74">
        <v>4</v>
      </c>
      <c r="B12" s="18" t="s">
        <v>35</v>
      </c>
      <c r="C12" s="6" t="s">
        <v>48</v>
      </c>
      <c r="D12" s="100">
        <v>42753</v>
      </c>
      <c r="E12" s="9">
        <v>0.5944444444444444</v>
      </c>
      <c r="F12" s="9">
        <v>0.6277777777777778</v>
      </c>
      <c r="G12" s="123" t="s">
        <v>49</v>
      </c>
      <c r="H12" s="18" t="s">
        <v>31</v>
      </c>
      <c r="I12" s="18">
        <v>2</v>
      </c>
      <c r="J12" s="75">
        <f t="shared" si="0"/>
        <v>0.033333333333333326</v>
      </c>
    </row>
    <row r="13" spans="1:10" ht="18.75" customHeight="1">
      <c r="A13" s="74">
        <v>5</v>
      </c>
      <c r="B13" s="18" t="s">
        <v>35</v>
      </c>
      <c r="C13" s="6" t="s">
        <v>50</v>
      </c>
      <c r="D13" s="100">
        <v>42753</v>
      </c>
      <c r="E13" s="2">
        <v>0.6034722222222222</v>
      </c>
      <c r="F13" s="2">
        <v>0.6277777777777778</v>
      </c>
      <c r="G13" s="123" t="s">
        <v>51</v>
      </c>
      <c r="H13" s="18" t="s">
        <v>31</v>
      </c>
      <c r="I13" s="18">
        <v>2</v>
      </c>
      <c r="J13" s="75">
        <f t="shared" si="0"/>
        <v>0.02430555555555558</v>
      </c>
    </row>
    <row r="14" spans="1:10" ht="18.75" customHeight="1">
      <c r="A14" s="74">
        <v>6</v>
      </c>
      <c r="B14" s="51" t="s">
        <v>33</v>
      </c>
      <c r="C14" s="51" t="s">
        <v>52</v>
      </c>
      <c r="D14" s="88">
        <v>42756</v>
      </c>
      <c r="E14" s="53">
        <v>0.6458333333333334</v>
      </c>
      <c r="F14" s="53">
        <v>0.6611111111111111</v>
      </c>
      <c r="G14" s="122" t="s">
        <v>53</v>
      </c>
      <c r="H14" s="18" t="s">
        <v>31</v>
      </c>
      <c r="I14" s="18">
        <v>1</v>
      </c>
      <c r="J14" s="75">
        <f t="shared" si="0"/>
        <v>0.015277777777777724</v>
      </c>
    </row>
    <row r="15" spans="1:10" ht="18.75" customHeight="1">
      <c r="A15" s="74">
        <v>7</v>
      </c>
      <c r="B15" s="51" t="s">
        <v>33</v>
      </c>
      <c r="C15" s="51" t="s">
        <v>37</v>
      </c>
      <c r="D15" s="88">
        <v>42756</v>
      </c>
      <c r="E15" s="53">
        <v>0.6458333333333334</v>
      </c>
      <c r="F15" s="53">
        <v>0.6631944444444444</v>
      </c>
      <c r="G15" s="122" t="s">
        <v>38</v>
      </c>
      <c r="H15" s="18" t="s">
        <v>31</v>
      </c>
      <c r="I15" s="18">
        <v>1</v>
      </c>
      <c r="J15" s="75">
        <f t="shared" si="0"/>
        <v>0.01736111111111105</v>
      </c>
    </row>
    <row r="16" spans="1:10" ht="18.75" customHeight="1">
      <c r="A16" s="74">
        <v>8</v>
      </c>
      <c r="B16" s="18" t="s">
        <v>54</v>
      </c>
      <c r="C16" s="3" t="s">
        <v>55</v>
      </c>
      <c r="D16" s="100">
        <v>42759</v>
      </c>
      <c r="E16" s="59">
        <v>0.84375</v>
      </c>
      <c r="F16" s="59">
        <v>0.8888888888888888</v>
      </c>
      <c r="G16" s="124" t="s">
        <v>56</v>
      </c>
      <c r="H16" s="18" t="s">
        <v>31</v>
      </c>
      <c r="I16" s="18">
        <v>1</v>
      </c>
      <c r="J16" s="75">
        <f t="shared" si="0"/>
        <v>0.04513888888888884</v>
      </c>
    </row>
    <row r="17" spans="1:10" ht="18.75" customHeight="1">
      <c r="A17" s="74">
        <v>9</v>
      </c>
      <c r="B17" s="18" t="s">
        <v>54</v>
      </c>
      <c r="C17" s="10" t="s">
        <v>57</v>
      </c>
      <c r="D17" s="88">
        <v>42759</v>
      </c>
      <c r="E17" s="79">
        <v>0.84375</v>
      </c>
      <c r="F17" s="79">
        <v>0.9131944444444445</v>
      </c>
      <c r="G17" s="125" t="s">
        <v>58</v>
      </c>
      <c r="H17" s="18" t="s">
        <v>31</v>
      </c>
      <c r="I17" s="18">
        <v>1</v>
      </c>
      <c r="J17" s="75">
        <f t="shared" si="0"/>
        <v>0.06944444444444453</v>
      </c>
    </row>
    <row r="18" spans="1:10" ht="18.75" customHeight="1">
      <c r="A18" s="74">
        <v>10</v>
      </c>
      <c r="B18" s="18" t="s">
        <v>59</v>
      </c>
      <c r="C18" s="56" t="s">
        <v>60</v>
      </c>
      <c r="D18" s="100">
        <v>42761</v>
      </c>
      <c r="E18" s="79">
        <v>0.24305555555555555</v>
      </c>
      <c r="F18" s="79">
        <v>0.3125</v>
      </c>
      <c r="G18" s="121" t="s">
        <v>61</v>
      </c>
      <c r="H18" s="18" t="s">
        <v>31</v>
      </c>
      <c r="I18" s="18">
        <v>1</v>
      </c>
      <c r="J18" s="75">
        <f t="shared" si="0"/>
        <v>0.06944444444444445</v>
      </c>
    </row>
    <row r="19" spans="1:10" ht="18.75" customHeight="1">
      <c r="A19" s="74">
        <v>11</v>
      </c>
      <c r="B19" s="80" t="s">
        <v>64</v>
      </c>
      <c r="C19" s="80" t="s">
        <v>62</v>
      </c>
      <c r="D19" s="100">
        <v>42763</v>
      </c>
      <c r="E19" s="2">
        <v>0.4930555555555556</v>
      </c>
      <c r="F19" s="58">
        <v>0.5243055555555556</v>
      </c>
      <c r="G19" s="119" t="s">
        <v>63</v>
      </c>
      <c r="H19" s="18" t="s">
        <v>31</v>
      </c>
      <c r="I19" s="18">
        <v>1</v>
      </c>
      <c r="J19" s="75">
        <f t="shared" si="0"/>
        <v>0.03125</v>
      </c>
    </row>
    <row r="20" spans="1:10" ht="30">
      <c r="A20" s="74">
        <v>12</v>
      </c>
      <c r="B20" s="80" t="s">
        <v>65</v>
      </c>
      <c r="C20" s="80" t="s">
        <v>66</v>
      </c>
      <c r="D20" s="100">
        <v>42765</v>
      </c>
      <c r="E20" s="7">
        <v>0.4840277777777778</v>
      </c>
      <c r="F20" s="7">
        <v>0.5152777777777778</v>
      </c>
      <c r="G20" s="119" t="s">
        <v>67</v>
      </c>
      <c r="H20" s="18" t="s">
        <v>31</v>
      </c>
      <c r="I20" s="18">
        <v>1</v>
      </c>
      <c r="J20" s="75">
        <f t="shared" si="0"/>
        <v>0.031250000000000056</v>
      </c>
    </row>
    <row r="21" spans="1:10" ht="18.75" customHeight="1">
      <c r="A21" s="74">
        <v>13</v>
      </c>
      <c r="B21" s="18" t="s">
        <v>68</v>
      </c>
      <c r="C21" s="88" t="s">
        <v>69</v>
      </c>
      <c r="D21" s="88">
        <v>42771</v>
      </c>
      <c r="E21" s="79">
        <v>0.001388888888888889</v>
      </c>
      <c r="F21" s="79">
        <v>0.02013888888888889</v>
      </c>
      <c r="G21" s="125" t="s">
        <v>70</v>
      </c>
      <c r="H21" s="18" t="s">
        <v>31</v>
      </c>
      <c r="I21" s="18">
        <v>1</v>
      </c>
      <c r="J21" s="75">
        <f t="shared" si="0"/>
        <v>0.018750000000000003</v>
      </c>
    </row>
    <row r="22" spans="1:10" ht="18.75" customHeight="1">
      <c r="A22" s="74">
        <v>14</v>
      </c>
      <c r="B22" s="18" t="s">
        <v>71</v>
      </c>
      <c r="C22" s="3" t="s">
        <v>72</v>
      </c>
      <c r="D22" s="100">
        <v>42776</v>
      </c>
      <c r="E22" s="2">
        <v>0.8333333333333334</v>
      </c>
      <c r="F22" s="58">
        <v>0.8798611111111111</v>
      </c>
      <c r="G22" s="122" t="s">
        <v>73</v>
      </c>
      <c r="H22" s="18" t="s">
        <v>74</v>
      </c>
      <c r="I22" s="18">
        <v>1</v>
      </c>
      <c r="J22" s="75">
        <f t="shared" si="0"/>
        <v>0.046527777777777724</v>
      </c>
    </row>
    <row r="23" spans="1:10" ht="30">
      <c r="A23" s="74">
        <v>15</v>
      </c>
      <c r="B23" s="18" t="s">
        <v>75</v>
      </c>
      <c r="C23" s="3" t="s">
        <v>76</v>
      </c>
      <c r="D23" s="100">
        <v>42782</v>
      </c>
      <c r="E23" s="2">
        <v>0.03194444444444445</v>
      </c>
      <c r="F23" s="58">
        <v>0.03958333333333333</v>
      </c>
      <c r="G23" s="122" t="s">
        <v>77</v>
      </c>
      <c r="H23" s="18"/>
      <c r="I23" s="18"/>
      <c r="J23" s="75">
        <f t="shared" si="0"/>
        <v>0.007638888888888883</v>
      </c>
    </row>
    <row r="24" spans="1:10" ht="18.75" customHeight="1">
      <c r="A24" s="74">
        <v>16</v>
      </c>
      <c r="B24" s="18" t="s">
        <v>78</v>
      </c>
      <c r="C24" s="3" t="s">
        <v>79</v>
      </c>
      <c r="D24" s="100">
        <v>42787</v>
      </c>
      <c r="E24" s="7">
        <v>0.9006944444444445</v>
      </c>
      <c r="F24" s="7">
        <v>0.9458333333333333</v>
      </c>
      <c r="G24" s="122" t="s">
        <v>80</v>
      </c>
      <c r="H24" s="18" t="s">
        <v>31</v>
      </c>
      <c r="I24" s="18">
        <v>1</v>
      </c>
      <c r="J24" s="75">
        <f t="shared" si="0"/>
        <v>0.04513888888888884</v>
      </c>
    </row>
    <row r="25" spans="1:10" ht="18.75" customHeight="1">
      <c r="A25" s="74">
        <v>17</v>
      </c>
      <c r="B25" s="18" t="s">
        <v>81</v>
      </c>
      <c r="C25" s="3" t="s">
        <v>82</v>
      </c>
      <c r="D25" s="100">
        <v>42787</v>
      </c>
      <c r="E25" s="2">
        <v>0.9006944444444445</v>
      </c>
      <c r="F25" s="58">
        <v>0.9881944444444444</v>
      </c>
      <c r="G25" s="122" t="s">
        <v>83</v>
      </c>
      <c r="H25" s="18"/>
      <c r="I25" s="18">
        <v>4</v>
      </c>
      <c r="J25" s="75">
        <f t="shared" si="0"/>
        <v>0.08749999999999991</v>
      </c>
    </row>
    <row r="26" spans="1:10" ht="18.75" customHeight="1">
      <c r="A26" s="74">
        <v>18</v>
      </c>
      <c r="B26" s="18" t="s">
        <v>84</v>
      </c>
      <c r="C26" s="56" t="s">
        <v>85</v>
      </c>
      <c r="D26" s="100">
        <v>42789</v>
      </c>
      <c r="E26" s="2">
        <v>0.5277777777777778</v>
      </c>
      <c r="F26" s="58">
        <v>0.6041666666666666</v>
      </c>
      <c r="G26" s="122" t="s">
        <v>86</v>
      </c>
      <c r="H26" s="18" t="s">
        <v>31</v>
      </c>
      <c r="I26" s="18">
        <v>1</v>
      </c>
      <c r="J26" s="75">
        <f t="shared" si="0"/>
        <v>0.07638888888888884</v>
      </c>
    </row>
    <row r="27" spans="1:10" ht="18.75" customHeight="1">
      <c r="A27" s="74">
        <v>19</v>
      </c>
      <c r="B27" s="18" t="s">
        <v>78</v>
      </c>
      <c r="C27" s="56" t="s">
        <v>87</v>
      </c>
      <c r="D27" s="100">
        <v>42792</v>
      </c>
      <c r="E27" s="2">
        <v>0.049999999999999996</v>
      </c>
      <c r="F27" s="2">
        <v>0.06666666666666667</v>
      </c>
      <c r="G27" s="121" t="s">
        <v>88</v>
      </c>
      <c r="H27" s="18" t="s">
        <v>31</v>
      </c>
      <c r="I27" s="18">
        <v>1</v>
      </c>
      <c r="J27" s="75">
        <f t="shared" si="0"/>
        <v>0.01666666666666667</v>
      </c>
    </row>
    <row r="28" spans="1:10" ht="18.75" customHeight="1">
      <c r="A28" s="74">
        <v>20</v>
      </c>
      <c r="B28" s="18" t="s">
        <v>64</v>
      </c>
      <c r="C28" s="49" t="s">
        <v>89</v>
      </c>
      <c r="D28" s="101">
        <v>42807</v>
      </c>
      <c r="E28" s="58">
        <v>0.3993055555555556</v>
      </c>
      <c r="F28" s="2">
        <v>0.4305555555555556</v>
      </c>
      <c r="G28" s="121" t="s">
        <v>90</v>
      </c>
      <c r="H28" s="18" t="s">
        <v>31</v>
      </c>
      <c r="I28" s="18">
        <v>1</v>
      </c>
      <c r="J28" s="75">
        <f t="shared" si="0"/>
        <v>0.03125</v>
      </c>
    </row>
    <row r="29" spans="1:10" ht="18.75" customHeight="1">
      <c r="A29" s="74">
        <v>21</v>
      </c>
      <c r="B29" s="18" t="s">
        <v>91</v>
      </c>
      <c r="C29" s="18" t="s">
        <v>92</v>
      </c>
      <c r="D29" s="104">
        <v>42815</v>
      </c>
      <c r="E29" s="105">
        <v>0.05902777777777778</v>
      </c>
      <c r="F29" s="105"/>
      <c r="G29" s="126" t="s">
        <v>93</v>
      </c>
      <c r="H29" s="18" t="s">
        <v>31</v>
      </c>
      <c r="I29" s="18">
        <v>1</v>
      </c>
      <c r="J29" s="75">
        <f t="shared" si="0"/>
        <v>-0.05902777777777778</v>
      </c>
    </row>
    <row r="30" spans="1:10" ht="18.75" customHeight="1">
      <c r="A30" s="74">
        <v>22</v>
      </c>
      <c r="B30" s="18" t="s">
        <v>94</v>
      </c>
      <c r="C30" s="6" t="s">
        <v>95</v>
      </c>
      <c r="D30" s="104">
        <v>42823</v>
      </c>
      <c r="E30" s="9">
        <v>0.4131944444444444</v>
      </c>
      <c r="F30" s="9">
        <v>0.4826388888888889</v>
      </c>
      <c r="G30" s="123" t="s">
        <v>96</v>
      </c>
      <c r="H30" s="18" t="s">
        <v>31</v>
      </c>
      <c r="I30" s="18">
        <v>1</v>
      </c>
      <c r="J30" s="75">
        <f t="shared" si="0"/>
        <v>0.06944444444444448</v>
      </c>
    </row>
    <row r="31" spans="1:10" ht="18.75" customHeight="1">
      <c r="A31" s="74">
        <v>23</v>
      </c>
      <c r="B31" s="18" t="s">
        <v>98</v>
      </c>
      <c r="C31" s="3" t="s">
        <v>99</v>
      </c>
      <c r="D31" s="104">
        <v>42825</v>
      </c>
      <c r="E31" s="9">
        <v>0.26944444444444443</v>
      </c>
      <c r="F31" s="58">
        <v>0.4618055555555556</v>
      </c>
      <c r="G31" s="111" t="s">
        <v>83</v>
      </c>
      <c r="H31" s="18"/>
      <c r="I31" s="18">
        <v>4</v>
      </c>
      <c r="J31" s="75">
        <f t="shared" si="0"/>
        <v>0.19236111111111115</v>
      </c>
    </row>
  </sheetData>
  <sheetProtection formatCells="0"/>
  <mergeCells count="12">
    <mergeCell ref="B3:H3"/>
    <mergeCell ref="B4:H4"/>
    <mergeCell ref="B5:H5"/>
    <mergeCell ref="E7:F7"/>
    <mergeCell ref="B7:B8"/>
    <mergeCell ref="C7:C8"/>
    <mergeCell ref="D7:D8"/>
    <mergeCell ref="A7:A8"/>
    <mergeCell ref="J7:J8"/>
    <mergeCell ref="G7:G8"/>
    <mergeCell ref="H7:H8"/>
    <mergeCell ref="I7:I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21" customWidth="1"/>
    <col min="2" max="2" width="23.7109375" style="21" customWidth="1"/>
    <col min="3" max="3" width="22.7109375" style="21" customWidth="1"/>
    <col min="4" max="4" width="15.7109375" style="21" customWidth="1"/>
    <col min="5" max="6" width="10.7109375" style="21" customWidth="1"/>
    <col min="7" max="7" width="65.7109375" style="21" customWidth="1"/>
    <col min="8" max="8" width="21.7109375" style="21" customWidth="1"/>
    <col min="9" max="9" width="7.57421875" style="19" hidden="1" customWidth="1"/>
    <col min="10" max="10" width="0" style="21" hidden="1" customWidth="1"/>
    <col min="11" max="16384" width="9.140625" style="21" customWidth="1"/>
  </cols>
  <sheetData>
    <row r="1" ht="15">
      <c r="H1" s="22" t="s">
        <v>7</v>
      </c>
    </row>
    <row r="3" spans="2:8" ht="15.75" customHeight="1">
      <c r="B3" s="143" t="s">
        <v>8</v>
      </c>
      <c r="C3" s="143"/>
      <c r="D3" s="143"/>
      <c r="E3" s="143"/>
      <c r="F3" s="143"/>
      <c r="G3" s="143"/>
      <c r="H3" s="143"/>
    </row>
    <row r="4" spans="2:8" ht="15.75" customHeight="1">
      <c r="B4" s="143" t="s">
        <v>9</v>
      </c>
      <c r="C4" s="143"/>
      <c r="D4" s="143"/>
      <c r="E4" s="143"/>
      <c r="F4" s="143"/>
      <c r="G4" s="143"/>
      <c r="H4" s="143"/>
    </row>
    <row r="5" spans="2:8" ht="15.75" customHeight="1">
      <c r="B5" s="143" t="s">
        <v>44</v>
      </c>
      <c r="C5" s="143"/>
      <c r="D5" s="143"/>
      <c r="E5" s="143"/>
      <c r="F5" s="143"/>
      <c r="G5" s="143"/>
      <c r="H5" s="143"/>
    </row>
    <row r="6" spans="2:8" ht="15.75">
      <c r="B6" s="15"/>
      <c r="C6" s="15"/>
      <c r="D6" s="15"/>
      <c r="E6" s="15"/>
      <c r="F6" s="15"/>
      <c r="G6" s="15"/>
      <c r="H6" s="15"/>
    </row>
    <row r="7" spans="1:10" ht="47.25" customHeight="1">
      <c r="A7" s="137" t="s">
        <v>29</v>
      </c>
      <c r="B7" s="146" t="s">
        <v>30</v>
      </c>
      <c r="C7" s="140" t="s">
        <v>0</v>
      </c>
      <c r="D7" s="140" t="s">
        <v>1</v>
      </c>
      <c r="E7" s="144" t="s">
        <v>4</v>
      </c>
      <c r="F7" s="145"/>
      <c r="G7" s="140" t="s">
        <v>5</v>
      </c>
      <c r="H7" s="140" t="s">
        <v>6</v>
      </c>
      <c r="I7" s="142" t="s">
        <v>27</v>
      </c>
      <c r="J7" s="150"/>
    </row>
    <row r="8" spans="1:10" ht="33.75" customHeight="1">
      <c r="A8" s="138"/>
      <c r="B8" s="147"/>
      <c r="C8" s="141"/>
      <c r="D8" s="141"/>
      <c r="E8" s="17" t="s">
        <v>2</v>
      </c>
      <c r="F8" s="17" t="s">
        <v>3</v>
      </c>
      <c r="G8" s="141"/>
      <c r="H8" s="141"/>
      <c r="I8" s="142"/>
      <c r="J8" s="150"/>
    </row>
    <row r="9" spans="1:10" ht="18.75" customHeight="1">
      <c r="A9" s="74">
        <v>1</v>
      </c>
      <c r="B9" s="81" t="s">
        <v>100</v>
      </c>
      <c r="C9" s="82" t="s">
        <v>101</v>
      </c>
      <c r="D9" s="87">
        <v>42829</v>
      </c>
      <c r="E9" s="109">
        <v>42829.98611111111</v>
      </c>
      <c r="F9" s="109">
        <v>42830.066666666666</v>
      </c>
      <c r="G9" s="110" t="s">
        <v>102</v>
      </c>
      <c r="H9" s="18" t="s">
        <v>31</v>
      </c>
      <c r="I9" s="18">
        <v>1</v>
      </c>
      <c r="J9" s="76">
        <f>F9-E9</f>
        <v>0.08055555555620231</v>
      </c>
    </row>
    <row r="10" spans="1:10" ht="18.75" customHeight="1">
      <c r="A10" s="74">
        <v>2</v>
      </c>
      <c r="B10" s="51" t="s">
        <v>81</v>
      </c>
      <c r="C10" s="51" t="s">
        <v>103</v>
      </c>
      <c r="D10" s="88">
        <v>42835</v>
      </c>
      <c r="E10" s="79">
        <v>0.2673611111111111</v>
      </c>
      <c r="F10" s="79">
        <v>0.28611111111111115</v>
      </c>
      <c r="G10" s="111" t="s">
        <v>104</v>
      </c>
      <c r="H10" s="18" t="s">
        <v>31</v>
      </c>
      <c r="I10" s="18">
        <v>1</v>
      </c>
      <c r="J10" s="76">
        <f aca="true" t="shared" si="0" ref="J10:J33">F10-E10</f>
        <v>0.018750000000000044</v>
      </c>
    </row>
    <row r="11" spans="1:10" ht="18.75" customHeight="1">
      <c r="A11" s="74">
        <v>3</v>
      </c>
      <c r="B11" s="67" t="s">
        <v>105</v>
      </c>
      <c r="C11" s="37" t="s">
        <v>106</v>
      </c>
      <c r="D11" s="88">
        <v>42836</v>
      </c>
      <c r="E11" s="37">
        <v>0.18680555555555556</v>
      </c>
      <c r="F11" s="38">
        <v>0.22916666666666666</v>
      </c>
      <c r="G11" s="112" t="s">
        <v>107</v>
      </c>
      <c r="H11" s="18" t="s">
        <v>31</v>
      </c>
      <c r="I11" s="18">
        <v>1</v>
      </c>
      <c r="J11" s="76">
        <f t="shared" si="0"/>
        <v>0.0423611111111111</v>
      </c>
    </row>
    <row r="12" spans="1:10" ht="18.75" customHeight="1">
      <c r="A12" s="74">
        <v>4</v>
      </c>
      <c r="B12" s="68" t="s">
        <v>108</v>
      </c>
      <c r="C12" s="39" t="s">
        <v>109</v>
      </c>
      <c r="D12" s="89">
        <v>42838</v>
      </c>
      <c r="E12" s="40">
        <v>42838.993055555555</v>
      </c>
      <c r="F12" s="41">
        <v>42839.013194444444</v>
      </c>
      <c r="G12" s="113" t="s">
        <v>110</v>
      </c>
      <c r="H12" s="18" t="s">
        <v>31</v>
      </c>
      <c r="I12" s="18">
        <v>1</v>
      </c>
      <c r="J12" s="76">
        <f t="shared" si="0"/>
        <v>0.020138888889050577</v>
      </c>
    </row>
    <row r="13" spans="1:10" ht="18.75" customHeight="1">
      <c r="A13" s="74">
        <v>5</v>
      </c>
      <c r="B13" s="69" t="s">
        <v>59</v>
      </c>
      <c r="C13" s="42" t="s">
        <v>60</v>
      </c>
      <c r="D13" s="90">
        <v>42842</v>
      </c>
      <c r="E13" s="43">
        <v>0.576388888888889</v>
      </c>
      <c r="F13" s="43">
        <v>0.6770833333333334</v>
      </c>
      <c r="G13" s="114" t="s">
        <v>83</v>
      </c>
      <c r="H13" s="18"/>
      <c r="I13" s="18">
        <v>4</v>
      </c>
      <c r="J13" s="76">
        <f t="shared" si="0"/>
        <v>0.10069444444444442</v>
      </c>
    </row>
    <row r="14" spans="1:10" ht="18.75" customHeight="1">
      <c r="A14" s="74">
        <v>6</v>
      </c>
      <c r="B14" s="70" t="s">
        <v>111</v>
      </c>
      <c r="C14" s="34" t="s">
        <v>112</v>
      </c>
      <c r="D14" s="91">
        <v>42844</v>
      </c>
      <c r="E14" s="35">
        <v>0.45</v>
      </c>
      <c r="F14" s="35">
        <v>0.46597222222222223</v>
      </c>
      <c r="G14" s="115" t="s">
        <v>113</v>
      </c>
      <c r="H14" s="18" t="s">
        <v>31</v>
      </c>
      <c r="I14" s="18">
        <v>1</v>
      </c>
      <c r="J14" s="76">
        <f t="shared" si="0"/>
        <v>0.01597222222222222</v>
      </c>
    </row>
    <row r="15" spans="1:10" ht="18.75" customHeight="1">
      <c r="A15" s="74">
        <v>7</v>
      </c>
      <c r="B15" s="66" t="s">
        <v>114</v>
      </c>
      <c r="C15" s="23" t="s">
        <v>115</v>
      </c>
      <c r="D15" s="92">
        <v>42851</v>
      </c>
      <c r="E15" s="24">
        <v>0.5729166666666666</v>
      </c>
      <c r="F15" s="24">
        <v>0.6527777777777778</v>
      </c>
      <c r="G15" s="116" t="s">
        <v>83</v>
      </c>
      <c r="H15" s="18"/>
      <c r="I15" s="18">
        <v>4</v>
      </c>
      <c r="J15" s="76">
        <f t="shared" si="0"/>
        <v>0.07986111111111116</v>
      </c>
    </row>
    <row r="16" spans="1:10" ht="18.75" customHeight="1">
      <c r="A16" s="74">
        <v>8</v>
      </c>
      <c r="B16" s="65" t="s">
        <v>98</v>
      </c>
      <c r="C16" s="12" t="s">
        <v>116</v>
      </c>
      <c r="D16" s="92">
        <v>42851</v>
      </c>
      <c r="E16" s="28">
        <v>0.625</v>
      </c>
      <c r="F16" s="28">
        <v>0.6361111111111112</v>
      </c>
      <c r="G16" s="117" t="s">
        <v>117</v>
      </c>
      <c r="H16" s="18" t="s">
        <v>31</v>
      </c>
      <c r="I16" s="18">
        <v>1</v>
      </c>
      <c r="J16" s="76">
        <f t="shared" si="0"/>
        <v>0.011111111111111183</v>
      </c>
    </row>
    <row r="17" spans="1:10" ht="18.75" customHeight="1">
      <c r="A17" s="74">
        <v>9</v>
      </c>
      <c r="B17" s="65" t="s">
        <v>79</v>
      </c>
      <c r="C17" s="12" t="s">
        <v>118</v>
      </c>
      <c r="D17" s="92">
        <v>42851</v>
      </c>
      <c r="E17" s="28">
        <v>0.65625</v>
      </c>
      <c r="F17" s="28">
        <v>0.6854166666666667</v>
      </c>
      <c r="G17" s="118" t="s">
        <v>120</v>
      </c>
      <c r="H17" s="18" t="s">
        <v>119</v>
      </c>
      <c r="I17" s="18">
        <v>1</v>
      </c>
      <c r="J17" s="76">
        <f t="shared" si="0"/>
        <v>0.029166666666666674</v>
      </c>
    </row>
    <row r="18" spans="1:10" ht="30">
      <c r="A18" s="74">
        <v>10</v>
      </c>
      <c r="B18" s="65" t="s">
        <v>75</v>
      </c>
      <c r="C18" s="13" t="s">
        <v>76</v>
      </c>
      <c r="D18" s="93">
        <v>42860</v>
      </c>
      <c r="E18" s="28">
        <v>0.4756944444444444</v>
      </c>
      <c r="F18" s="83">
        <v>0.5277777777777778</v>
      </c>
      <c r="G18" s="119" t="s">
        <v>121</v>
      </c>
      <c r="H18" s="18" t="s">
        <v>31</v>
      </c>
      <c r="I18" s="18">
        <v>1</v>
      </c>
      <c r="J18" s="76">
        <f t="shared" si="0"/>
        <v>0.05208333333333337</v>
      </c>
    </row>
    <row r="19" spans="1:10" ht="18.75" customHeight="1">
      <c r="A19" s="74">
        <v>11</v>
      </c>
      <c r="B19" s="65" t="s">
        <v>35</v>
      </c>
      <c r="C19" s="84" t="s">
        <v>122</v>
      </c>
      <c r="D19" s="93">
        <v>42870</v>
      </c>
      <c r="E19" s="14">
        <v>0.3215277777777778</v>
      </c>
      <c r="F19" s="14">
        <v>0.34722222222222227</v>
      </c>
      <c r="G19" s="120" t="s">
        <v>123</v>
      </c>
      <c r="H19" s="18" t="s">
        <v>31</v>
      </c>
      <c r="I19" s="18">
        <v>1</v>
      </c>
      <c r="J19" s="76">
        <f t="shared" si="0"/>
        <v>0.025694444444444464</v>
      </c>
    </row>
    <row r="20" spans="1:10" ht="18.75" customHeight="1">
      <c r="A20" s="74">
        <v>12</v>
      </c>
      <c r="B20" s="65" t="s">
        <v>33</v>
      </c>
      <c r="C20" s="33" t="s">
        <v>37</v>
      </c>
      <c r="D20" s="93">
        <v>42871</v>
      </c>
      <c r="E20" s="14">
        <v>0.4388888888888889</v>
      </c>
      <c r="F20" s="14">
        <v>0.4534722222222222</v>
      </c>
      <c r="G20" s="121" t="s">
        <v>124</v>
      </c>
      <c r="H20" s="18" t="s">
        <v>31</v>
      </c>
      <c r="I20" s="18">
        <v>1</v>
      </c>
      <c r="J20" s="76">
        <f t="shared" si="0"/>
        <v>0.014583333333333337</v>
      </c>
    </row>
    <row r="21" spans="1:10" ht="18.75" customHeight="1">
      <c r="A21" s="74">
        <v>13</v>
      </c>
      <c r="B21" s="71" t="s">
        <v>68</v>
      </c>
      <c r="C21" s="44" t="s">
        <v>127</v>
      </c>
      <c r="D21" s="94">
        <v>42879</v>
      </c>
      <c r="E21" s="44">
        <v>0.6805555555555555</v>
      </c>
      <c r="F21" s="45">
        <v>0.6993055555555556</v>
      </c>
      <c r="G21" s="127" t="s">
        <v>128</v>
      </c>
      <c r="H21" s="18" t="s">
        <v>31</v>
      </c>
      <c r="I21" s="18">
        <v>1</v>
      </c>
      <c r="J21" s="76">
        <f t="shared" si="0"/>
        <v>0.018750000000000155</v>
      </c>
    </row>
    <row r="22" spans="1:10" ht="30">
      <c r="A22" s="74">
        <v>14</v>
      </c>
      <c r="B22" s="131" t="s">
        <v>129</v>
      </c>
      <c r="C22" s="30" t="s">
        <v>130</v>
      </c>
      <c r="D22" s="95">
        <v>42887</v>
      </c>
      <c r="E22" s="31">
        <v>0.6805555555555555</v>
      </c>
      <c r="F22" s="31">
        <v>0.75</v>
      </c>
      <c r="G22" s="128" t="s">
        <v>131</v>
      </c>
      <c r="H22" s="18"/>
      <c r="I22" s="18">
        <v>3</v>
      </c>
      <c r="J22" s="76">
        <f t="shared" si="0"/>
        <v>0.06944444444444453</v>
      </c>
    </row>
    <row r="23" spans="1:10" ht="18.75" customHeight="1">
      <c r="A23" s="74">
        <v>15</v>
      </c>
      <c r="B23" s="70" t="s">
        <v>132</v>
      </c>
      <c r="C23" s="46" t="s">
        <v>133</v>
      </c>
      <c r="D23" s="96">
        <v>42890</v>
      </c>
      <c r="E23" s="47">
        <v>0.25</v>
      </c>
      <c r="F23" s="47">
        <v>0.2916666666666667</v>
      </c>
      <c r="G23" s="129" t="s">
        <v>134</v>
      </c>
      <c r="H23" s="18" t="s">
        <v>31</v>
      </c>
      <c r="I23" s="18">
        <v>1</v>
      </c>
      <c r="J23" s="76">
        <f t="shared" si="0"/>
        <v>0.041666666666666685</v>
      </c>
    </row>
    <row r="24" spans="1:10" ht="30">
      <c r="A24" s="74">
        <v>16</v>
      </c>
      <c r="B24" s="132" t="s">
        <v>65</v>
      </c>
      <c r="C24" s="42" t="s">
        <v>135</v>
      </c>
      <c r="D24" s="90">
        <v>42892</v>
      </c>
      <c r="E24" s="43">
        <v>0.3298611111111111</v>
      </c>
      <c r="F24" s="43">
        <v>0.3680555555555556</v>
      </c>
      <c r="G24" s="129" t="s">
        <v>136</v>
      </c>
      <c r="H24" s="18" t="s">
        <v>31</v>
      </c>
      <c r="I24" s="18">
        <v>1</v>
      </c>
      <c r="J24" s="76">
        <f t="shared" si="0"/>
        <v>0.038194444444444475</v>
      </c>
    </row>
    <row r="25" spans="1:10" ht="18.75" customHeight="1">
      <c r="A25" s="74">
        <v>17</v>
      </c>
      <c r="B25" s="132" t="s">
        <v>137</v>
      </c>
      <c r="C25" s="42" t="s">
        <v>138</v>
      </c>
      <c r="D25" s="90">
        <v>42892</v>
      </c>
      <c r="E25" s="43">
        <v>0.4701388888888889</v>
      </c>
      <c r="F25" s="43"/>
      <c r="G25" s="129" t="s">
        <v>139</v>
      </c>
      <c r="H25" s="18" t="s">
        <v>31</v>
      </c>
      <c r="I25" s="18">
        <v>1</v>
      </c>
      <c r="J25" s="76">
        <f t="shared" si="0"/>
        <v>-0.4701388888888889</v>
      </c>
    </row>
    <row r="26" spans="1:10" ht="30">
      <c r="A26" s="74">
        <v>18</v>
      </c>
      <c r="B26" s="65" t="s">
        <v>65</v>
      </c>
      <c r="C26" s="25" t="s">
        <v>141</v>
      </c>
      <c r="D26" s="97">
        <v>42896</v>
      </c>
      <c r="E26" s="48">
        <v>0.15625</v>
      </c>
      <c r="F26" s="48">
        <v>0.1875</v>
      </c>
      <c r="G26" s="129" t="s">
        <v>142</v>
      </c>
      <c r="H26" s="18" t="s">
        <v>31</v>
      </c>
      <c r="I26" s="18">
        <v>1</v>
      </c>
      <c r="J26" s="76">
        <f t="shared" si="0"/>
        <v>0.03125</v>
      </c>
    </row>
    <row r="27" spans="1:10" ht="30">
      <c r="A27" s="74">
        <v>19</v>
      </c>
      <c r="B27" s="132" t="s">
        <v>65</v>
      </c>
      <c r="C27" s="29" t="s">
        <v>140</v>
      </c>
      <c r="D27" s="98">
        <v>42900</v>
      </c>
      <c r="E27" s="55">
        <v>0.2708333333333333</v>
      </c>
      <c r="F27" s="54" t="s">
        <v>143</v>
      </c>
      <c r="G27" s="129" t="s">
        <v>144</v>
      </c>
      <c r="H27" s="18" t="s">
        <v>31</v>
      </c>
      <c r="I27" s="18">
        <v>1</v>
      </c>
      <c r="J27" s="76">
        <f t="shared" si="0"/>
        <v>0.02777777777777779</v>
      </c>
    </row>
    <row r="28" spans="1:10" ht="30">
      <c r="A28" s="74">
        <v>20</v>
      </c>
      <c r="B28" s="132" t="s">
        <v>145</v>
      </c>
      <c r="C28" s="26" t="s">
        <v>146</v>
      </c>
      <c r="D28" s="99">
        <v>42902</v>
      </c>
      <c r="E28" s="27">
        <v>0.22916666666666666</v>
      </c>
      <c r="F28" s="27">
        <v>0.2777777777777778</v>
      </c>
      <c r="G28" s="129" t="s">
        <v>147</v>
      </c>
      <c r="H28" s="18" t="s">
        <v>31</v>
      </c>
      <c r="I28" s="18">
        <v>1</v>
      </c>
      <c r="J28" s="76">
        <f t="shared" si="0"/>
        <v>0.04861111111111113</v>
      </c>
    </row>
    <row r="29" spans="1:10" ht="18.75" customHeight="1">
      <c r="A29" s="74">
        <v>21</v>
      </c>
      <c r="B29" s="64" t="s">
        <v>148</v>
      </c>
      <c r="C29" s="26" t="s">
        <v>149</v>
      </c>
      <c r="D29" s="99">
        <v>42903</v>
      </c>
      <c r="E29" s="27">
        <v>0.009722222222222222</v>
      </c>
      <c r="F29" s="27">
        <v>0.030555555555555555</v>
      </c>
      <c r="G29" s="130" t="s">
        <v>154</v>
      </c>
      <c r="H29" s="18" t="s">
        <v>31</v>
      </c>
      <c r="I29" s="86">
        <v>1</v>
      </c>
      <c r="J29" s="76">
        <f t="shared" si="0"/>
        <v>0.020833333333333332</v>
      </c>
    </row>
    <row r="30" spans="1:10" ht="30">
      <c r="A30" s="74">
        <v>22</v>
      </c>
      <c r="B30" s="132" t="s">
        <v>65</v>
      </c>
      <c r="C30" s="12" t="s">
        <v>150</v>
      </c>
      <c r="D30" s="93">
        <v>42906</v>
      </c>
      <c r="E30" s="28">
        <v>0.8770833333333333</v>
      </c>
      <c r="F30" s="28">
        <v>0.9402777777777778</v>
      </c>
      <c r="G30" s="130" t="s">
        <v>151</v>
      </c>
      <c r="H30" s="18" t="s">
        <v>31</v>
      </c>
      <c r="I30" s="86">
        <v>1</v>
      </c>
      <c r="J30" s="76">
        <f t="shared" si="0"/>
        <v>0.06319444444444444</v>
      </c>
    </row>
    <row r="31" spans="1:10" ht="18.75" customHeight="1">
      <c r="A31" s="74">
        <v>23</v>
      </c>
      <c r="B31" s="72" t="s">
        <v>114</v>
      </c>
      <c r="C31" s="4" t="s">
        <v>152</v>
      </c>
      <c r="D31" s="93">
        <v>42907</v>
      </c>
      <c r="E31" s="5">
        <v>0.7152777777777778</v>
      </c>
      <c r="F31" s="5">
        <v>0.7618055555555556</v>
      </c>
      <c r="G31" s="127" t="s">
        <v>153</v>
      </c>
      <c r="H31" s="18" t="s">
        <v>31</v>
      </c>
      <c r="I31" s="18">
        <v>1</v>
      </c>
      <c r="J31" s="76">
        <f t="shared" si="0"/>
        <v>0.046527777777777835</v>
      </c>
    </row>
    <row r="32" spans="1:10" ht="18.75" customHeight="1">
      <c r="A32" s="74">
        <v>24</v>
      </c>
      <c r="B32" s="52" t="s">
        <v>98</v>
      </c>
      <c r="C32" s="36" t="s">
        <v>99</v>
      </c>
      <c r="D32" s="93">
        <v>42908</v>
      </c>
      <c r="E32" s="85">
        <v>0.6763888888888889</v>
      </c>
      <c r="F32" s="85">
        <v>0.9694444444444444</v>
      </c>
      <c r="G32" s="133" t="s">
        <v>155</v>
      </c>
      <c r="H32" s="18" t="s">
        <v>31</v>
      </c>
      <c r="I32" s="18">
        <v>3</v>
      </c>
      <c r="J32" s="76">
        <f t="shared" si="0"/>
        <v>0.2930555555555555</v>
      </c>
    </row>
    <row r="33" spans="1:10" ht="18.75" customHeight="1">
      <c r="A33" s="74">
        <v>25</v>
      </c>
      <c r="B33" s="70" t="s">
        <v>39</v>
      </c>
      <c r="C33" s="42" t="s">
        <v>156</v>
      </c>
      <c r="D33" s="93">
        <v>42909</v>
      </c>
      <c r="E33" s="43">
        <v>0.5097222222222222</v>
      </c>
      <c r="F33" s="43">
        <v>0.5868055555555556</v>
      </c>
      <c r="G33" s="127" t="s">
        <v>157</v>
      </c>
      <c r="H33" s="18" t="s">
        <v>31</v>
      </c>
      <c r="I33" s="18">
        <v>1</v>
      </c>
      <c r="J33" s="76">
        <f t="shared" si="0"/>
        <v>0.07708333333333339</v>
      </c>
    </row>
  </sheetData>
  <sheetProtection formatCells="0"/>
  <mergeCells count="12">
    <mergeCell ref="B3:H3"/>
    <mergeCell ref="B4:H4"/>
    <mergeCell ref="B5:H5"/>
    <mergeCell ref="B7:B8"/>
    <mergeCell ref="C7:C8"/>
    <mergeCell ref="D7:D8"/>
    <mergeCell ref="E7:F7"/>
    <mergeCell ref="A7:A8"/>
    <mergeCell ref="J7:J8"/>
    <mergeCell ref="G7:G8"/>
    <mergeCell ref="H7:H8"/>
    <mergeCell ref="I7:I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21" customWidth="1"/>
    <col min="2" max="2" width="23.7109375" style="21" customWidth="1"/>
    <col min="3" max="3" width="22.7109375" style="21" customWidth="1"/>
    <col min="4" max="4" width="15.7109375" style="21" customWidth="1"/>
    <col min="5" max="6" width="10.7109375" style="21" customWidth="1"/>
    <col min="7" max="7" width="65.7109375" style="21" customWidth="1"/>
    <col min="8" max="8" width="21.7109375" style="21" customWidth="1"/>
    <col min="9" max="9" width="12.57421875" style="19" hidden="1" customWidth="1"/>
    <col min="10" max="10" width="9.140625" style="21" hidden="1" customWidth="1"/>
    <col min="11" max="16384" width="9.140625" style="21" customWidth="1"/>
  </cols>
  <sheetData>
    <row r="1" ht="15">
      <c r="H1" s="22" t="s">
        <v>7</v>
      </c>
    </row>
    <row r="3" spans="2:8" ht="15.75" customHeight="1">
      <c r="B3" s="143" t="s">
        <v>8</v>
      </c>
      <c r="C3" s="143"/>
      <c r="D3" s="143"/>
      <c r="E3" s="143"/>
      <c r="F3" s="143"/>
      <c r="G3" s="143"/>
      <c r="H3" s="143"/>
    </row>
    <row r="4" spans="2:8" ht="15.75" customHeight="1">
      <c r="B4" s="143" t="s">
        <v>9</v>
      </c>
      <c r="C4" s="143"/>
      <c r="D4" s="143"/>
      <c r="E4" s="143"/>
      <c r="F4" s="143"/>
      <c r="G4" s="143"/>
      <c r="H4" s="143"/>
    </row>
    <row r="5" spans="2:8" ht="15.75" customHeight="1">
      <c r="B5" s="143" t="s">
        <v>43</v>
      </c>
      <c r="C5" s="143"/>
      <c r="D5" s="143"/>
      <c r="E5" s="143"/>
      <c r="F5" s="143"/>
      <c r="G5" s="143"/>
      <c r="H5" s="143"/>
    </row>
    <row r="6" spans="2:8" ht="15.75">
      <c r="B6" s="15"/>
      <c r="C6" s="15"/>
      <c r="D6" s="15"/>
      <c r="E6" s="15"/>
      <c r="F6" s="15"/>
      <c r="G6" s="15"/>
      <c r="H6" s="15"/>
    </row>
    <row r="7" spans="1:10" ht="47.25" customHeight="1">
      <c r="A7" s="152" t="s">
        <v>29</v>
      </c>
      <c r="B7" s="151" t="s">
        <v>30</v>
      </c>
      <c r="C7" s="151" t="s">
        <v>0</v>
      </c>
      <c r="D7" s="151" t="s">
        <v>1</v>
      </c>
      <c r="E7" s="151" t="s">
        <v>4</v>
      </c>
      <c r="F7" s="151"/>
      <c r="G7" s="151" t="s">
        <v>5</v>
      </c>
      <c r="H7" s="151" t="s">
        <v>6</v>
      </c>
      <c r="I7" s="142" t="s">
        <v>27</v>
      </c>
      <c r="J7" s="150"/>
    </row>
    <row r="8" spans="1:10" ht="33.75" customHeight="1">
      <c r="A8" s="152"/>
      <c r="B8" s="151"/>
      <c r="C8" s="151"/>
      <c r="D8" s="151"/>
      <c r="E8" s="17" t="s">
        <v>2</v>
      </c>
      <c r="F8" s="17" t="s">
        <v>3</v>
      </c>
      <c r="G8" s="151"/>
      <c r="H8" s="151"/>
      <c r="I8" s="142"/>
      <c r="J8" s="150"/>
    </row>
    <row r="9" spans="1:10" ht="30">
      <c r="A9" s="74">
        <v>1</v>
      </c>
      <c r="B9" s="77" t="s">
        <v>65</v>
      </c>
      <c r="C9" s="2" t="s">
        <v>158</v>
      </c>
      <c r="D9" s="100">
        <v>42918</v>
      </c>
      <c r="E9" s="2">
        <v>0.125</v>
      </c>
      <c r="F9" s="58">
        <v>0.15277777777777776</v>
      </c>
      <c r="G9" s="122" t="s">
        <v>144</v>
      </c>
      <c r="H9" s="18" t="s">
        <v>31</v>
      </c>
      <c r="I9" s="18">
        <v>1</v>
      </c>
      <c r="J9" s="75">
        <f>F9-E9</f>
        <v>0.027777777777777762</v>
      </c>
    </row>
    <row r="10" spans="1:10" ht="18.75" customHeight="1">
      <c r="A10" s="74">
        <v>2</v>
      </c>
      <c r="B10" s="77" t="s">
        <v>64</v>
      </c>
      <c r="C10" s="3" t="s">
        <v>159</v>
      </c>
      <c r="D10" s="100">
        <v>42930</v>
      </c>
      <c r="E10" s="2">
        <v>0.9347222222222222</v>
      </c>
      <c r="F10" s="2">
        <v>0.9763888888888889</v>
      </c>
      <c r="G10" s="122" t="s">
        <v>160</v>
      </c>
      <c r="H10" s="18" t="s">
        <v>31</v>
      </c>
      <c r="I10" s="18">
        <v>1</v>
      </c>
      <c r="J10" s="75">
        <f aca="true" t="shared" si="0" ref="J10:J34">F10-E10</f>
        <v>0.04166666666666663</v>
      </c>
    </row>
    <row r="11" spans="1:10" ht="18.75" customHeight="1">
      <c r="A11" s="74">
        <v>3</v>
      </c>
      <c r="B11" s="77" t="s">
        <v>161</v>
      </c>
      <c r="C11" s="2" t="s">
        <v>162</v>
      </c>
      <c r="D11" s="100">
        <v>42931</v>
      </c>
      <c r="E11" s="2">
        <v>0.006944444444444444</v>
      </c>
      <c r="F11" s="58">
        <v>0.06458333333333334</v>
      </c>
      <c r="G11" s="122" t="s">
        <v>83</v>
      </c>
      <c r="H11" s="18"/>
      <c r="I11" s="18">
        <v>4</v>
      </c>
      <c r="J11" s="75">
        <f t="shared" si="0"/>
        <v>0.05763888888888889</v>
      </c>
    </row>
    <row r="12" spans="1:10" ht="18.75" customHeight="1">
      <c r="A12" s="74">
        <v>4</v>
      </c>
      <c r="B12" s="77" t="s">
        <v>161</v>
      </c>
      <c r="C12" s="3" t="s">
        <v>162</v>
      </c>
      <c r="D12" s="100">
        <v>42931</v>
      </c>
      <c r="E12" s="2">
        <v>0.46875</v>
      </c>
      <c r="F12" s="2">
        <v>0.5187499999999999</v>
      </c>
      <c r="G12" s="122" t="s">
        <v>163</v>
      </c>
      <c r="H12" s="18" t="s">
        <v>31</v>
      </c>
      <c r="I12" s="18">
        <v>1</v>
      </c>
      <c r="J12" s="75">
        <f t="shared" si="0"/>
        <v>0.04999999999999993</v>
      </c>
    </row>
    <row r="13" spans="1:10" ht="18.75" customHeight="1">
      <c r="A13" s="74">
        <v>5</v>
      </c>
      <c r="B13" s="77" t="s">
        <v>164</v>
      </c>
      <c r="C13" s="3" t="s">
        <v>165</v>
      </c>
      <c r="D13" s="100">
        <v>42934</v>
      </c>
      <c r="E13" s="59">
        <v>0.7743055555555555</v>
      </c>
      <c r="F13" s="59">
        <v>0.8131944444444444</v>
      </c>
      <c r="G13" s="124" t="s">
        <v>166</v>
      </c>
      <c r="H13" s="18" t="s">
        <v>31</v>
      </c>
      <c r="I13" s="18">
        <v>1</v>
      </c>
      <c r="J13" s="75">
        <f t="shared" si="0"/>
        <v>0.03888888888888897</v>
      </c>
    </row>
    <row r="14" spans="1:10" ht="18.75" customHeight="1">
      <c r="A14" s="74">
        <v>6</v>
      </c>
      <c r="B14" s="77" t="s">
        <v>71</v>
      </c>
      <c r="C14" s="11" t="s">
        <v>72</v>
      </c>
      <c r="D14" s="100">
        <v>42940</v>
      </c>
      <c r="E14" s="7">
        <v>0.6527777777777778</v>
      </c>
      <c r="F14" s="7">
        <v>0.6770833333333334</v>
      </c>
      <c r="G14" s="122" t="s">
        <v>167</v>
      </c>
      <c r="H14" s="18" t="s">
        <v>169</v>
      </c>
      <c r="I14" s="18">
        <v>1</v>
      </c>
      <c r="J14" s="75">
        <f t="shared" si="0"/>
        <v>0.02430555555555558</v>
      </c>
    </row>
    <row r="15" spans="1:10" ht="18.75" customHeight="1">
      <c r="A15" s="74">
        <v>7</v>
      </c>
      <c r="B15" s="134" t="s">
        <v>132</v>
      </c>
      <c r="C15" s="78" t="s">
        <v>168</v>
      </c>
      <c r="D15" s="100">
        <v>42945</v>
      </c>
      <c r="E15" s="2">
        <v>0.12152777777777778</v>
      </c>
      <c r="F15" s="2">
        <v>0.22708333333333333</v>
      </c>
      <c r="G15" s="122" t="s">
        <v>83</v>
      </c>
      <c r="H15" s="18"/>
      <c r="I15" s="18">
        <v>4</v>
      </c>
      <c r="J15" s="75">
        <f t="shared" si="0"/>
        <v>0.10555555555555556</v>
      </c>
    </row>
    <row r="16" spans="1:10" ht="18.75" customHeight="1">
      <c r="A16" s="74">
        <v>8</v>
      </c>
      <c r="B16" s="100" t="s">
        <v>84</v>
      </c>
      <c r="C16" s="49" t="s">
        <v>170</v>
      </c>
      <c r="D16" s="100">
        <v>42945</v>
      </c>
      <c r="E16" s="50">
        <v>0.15277777777777776</v>
      </c>
      <c r="F16" s="50">
        <v>0.18680555555555556</v>
      </c>
      <c r="G16" s="126" t="s">
        <v>131</v>
      </c>
      <c r="H16" s="18"/>
      <c r="I16" s="18">
        <v>3</v>
      </c>
      <c r="J16" s="75">
        <f t="shared" si="0"/>
        <v>0.034027777777777796</v>
      </c>
    </row>
    <row r="17" spans="1:10" ht="30">
      <c r="A17" s="74">
        <v>9</v>
      </c>
      <c r="B17" s="77" t="s">
        <v>65</v>
      </c>
      <c r="C17" s="11" t="s">
        <v>171</v>
      </c>
      <c r="D17" s="100">
        <v>42945</v>
      </c>
      <c r="E17" s="7">
        <v>42945.80416666667</v>
      </c>
      <c r="F17" s="7">
        <v>42946.010416666664</v>
      </c>
      <c r="G17" s="111" t="s">
        <v>181</v>
      </c>
      <c r="H17" s="18"/>
      <c r="I17" s="18">
        <v>5</v>
      </c>
      <c r="J17" s="75">
        <f t="shared" si="0"/>
        <v>0.20624999999563443</v>
      </c>
    </row>
    <row r="18" spans="1:10" ht="18.75" customHeight="1">
      <c r="A18" s="74">
        <v>10</v>
      </c>
      <c r="B18" s="100" t="s">
        <v>98</v>
      </c>
      <c r="C18" s="56" t="s">
        <v>99</v>
      </c>
      <c r="D18" s="100">
        <v>42946</v>
      </c>
      <c r="E18" s="2">
        <v>0.7243055555555555</v>
      </c>
      <c r="F18" s="2">
        <v>0.8145833333333333</v>
      </c>
      <c r="G18" s="121" t="s">
        <v>172</v>
      </c>
      <c r="H18" s="18" t="s">
        <v>31</v>
      </c>
      <c r="I18" s="18">
        <v>1</v>
      </c>
      <c r="J18" s="75">
        <f t="shared" si="0"/>
        <v>0.09027777777777779</v>
      </c>
    </row>
    <row r="19" spans="1:10" ht="30">
      <c r="A19" s="74">
        <v>11</v>
      </c>
      <c r="B19" s="77" t="s">
        <v>65</v>
      </c>
      <c r="C19" s="3" t="s">
        <v>158</v>
      </c>
      <c r="D19" s="100">
        <v>42947</v>
      </c>
      <c r="E19" s="59">
        <v>0.31875000000000003</v>
      </c>
      <c r="F19" s="59">
        <v>0.34722222222222227</v>
      </c>
      <c r="G19" s="124" t="s">
        <v>144</v>
      </c>
      <c r="H19" s="18" t="s">
        <v>31</v>
      </c>
      <c r="I19" s="18">
        <v>1</v>
      </c>
      <c r="J19" s="75">
        <f t="shared" si="0"/>
        <v>0.028472222222222232</v>
      </c>
    </row>
    <row r="20" spans="1:10" ht="18.75" customHeight="1">
      <c r="A20" s="74">
        <v>12</v>
      </c>
      <c r="B20" s="77" t="s">
        <v>173</v>
      </c>
      <c r="C20" s="11" t="s">
        <v>174</v>
      </c>
      <c r="D20" s="100">
        <v>42949</v>
      </c>
      <c r="E20" s="59">
        <v>0.3965277777777778</v>
      </c>
      <c r="F20" s="2">
        <v>0.4375</v>
      </c>
      <c r="G20" s="125" t="s">
        <v>175</v>
      </c>
      <c r="H20" s="18" t="s">
        <v>31</v>
      </c>
      <c r="I20" s="18">
        <v>1</v>
      </c>
      <c r="J20" s="75">
        <f t="shared" si="0"/>
        <v>0.04097222222222219</v>
      </c>
    </row>
    <row r="21" spans="1:10" ht="18.75" customHeight="1">
      <c r="A21" s="74">
        <v>13</v>
      </c>
      <c r="B21" s="77" t="s">
        <v>132</v>
      </c>
      <c r="C21" s="3" t="s">
        <v>176</v>
      </c>
      <c r="D21" s="100">
        <v>42953</v>
      </c>
      <c r="E21" s="9">
        <v>0.5631944444444444</v>
      </c>
      <c r="F21" s="9">
        <v>0.6006944444444444</v>
      </c>
      <c r="G21" s="125" t="s">
        <v>131</v>
      </c>
      <c r="H21" s="18"/>
      <c r="I21" s="18">
        <v>3</v>
      </c>
      <c r="J21" s="75">
        <f t="shared" si="0"/>
        <v>0.03749999999999998</v>
      </c>
    </row>
    <row r="22" spans="1:10" ht="18.75" customHeight="1">
      <c r="A22" s="74">
        <v>14</v>
      </c>
      <c r="B22" s="77" t="s">
        <v>132</v>
      </c>
      <c r="C22" s="3" t="s">
        <v>177</v>
      </c>
      <c r="D22" s="100">
        <v>42953</v>
      </c>
      <c r="E22" s="9">
        <v>0.5631944444444444</v>
      </c>
      <c r="F22" s="9">
        <v>0.6097222222222222</v>
      </c>
      <c r="G22" s="125" t="s">
        <v>131</v>
      </c>
      <c r="H22" s="18"/>
      <c r="I22" s="18">
        <v>3</v>
      </c>
      <c r="J22" s="75">
        <f t="shared" si="0"/>
        <v>0.046527777777777724</v>
      </c>
    </row>
    <row r="23" spans="1:10" ht="30">
      <c r="A23" s="74">
        <v>15</v>
      </c>
      <c r="B23" s="77" t="s">
        <v>65</v>
      </c>
      <c r="C23" s="8" t="s">
        <v>150</v>
      </c>
      <c r="D23" s="100">
        <v>42962</v>
      </c>
      <c r="E23" s="9">
        <v>0.027777777777777776</v>
      </c>
      <c r="F23" s="9">
        <v>0.05902777777777778</v>
      </c>
      <c r="G23" s="125" t="s">
        <v>67</v>
      </c>
      <c r="H23" s="18" t="s">
        <v>31</v>
      </c>
      <c r="I23" s="18">
        <v>1</v>
      </c>
      <c r="J23" s="75">
        <f t="shared" si="0"/>
        <v>0.03125000000000001</v>
      </c>
    </row>
    <row r="24" spans="1:10" ht="30">
      <c r="A24" s="74">
        <v>16</v>
      </c>
      <c r="B24" s="77" t="s">
        <v>129</v>
      </c>
      <c r="C24" s="3" t="s">
        <v>130</v>
      </c>
      <c r="D24" s="100">
        <v>42964</v>
      </c>
      <c r="E24" s="9">
        <v>0.09583333333333333</v>
      </c>
      <c r="F24" s="58">
        <v>0.15069444444444444</v>
      </c>
      <c r="G24" s="111" t="s">
        <v>178</v>
      </c>
      <c r="H24" s="18" t="s">
        <v>31</v>
      </c>
      <c r="I24" s="18">
        <v>1</v>
      </c>
      <c r="J24" s="75">
        <f t="shared" si="0"/>
        <v>0.05486111111111111</v>
      </c>
    </row>
    <row r="25" spans="1:10" ht="18.75" customHeight="1">
      <c r="A25" s="74">
        <v>17</v>
      </c>
      <c r="B25" s="77" t="s">
        <v>179</v>
      </c>
      <c r="C25" s="3" t="s">
        <v>180</v>
      </c>
      <c r="D25" s="100">
        <v>42968</v>
      </c>
      <c r="E25" s="9">
        <v>0.513888888888889</v>
      </c>
      <c r="F25" s="58">
        <v>0.6916666666666668</v>
      </c>
      <c r="G25" s="111" t="s">
        <v>181</v>
      </c>
      <c r="H25" s="18"/>
      <c r="I25" s="18">
        <v>5</v>
      </c>
      <c r="J25" s="75">
        <f t="shared" si="0"/>
        <v>0.1777777777777778</v>
      </c>
    </row>
    <row r="26" spans="1:10" ht="18.75" customHeight="1">
      <c r="A26" s="74">
        <v>18</v>
      </c>
      <c r="B26" s="100" t="s">
        <v>105</v>
      </c>
      <c r="C26" s="56" t="s">
        <v>182</v>
      </c>
      <c r="D26" s="100">
        <v>42972</v>
      </c>
      <c r="E26" s="2">
        <v>0.06388888888888888</v>
      </c>
      <c r="F26" s="2">
        <v>0.08333333333333333</v>
      </c>
      <c r="G26" s="121" t="s">
        <v>183</v>
      </c>
      <c r="H26" s="18" t="s">
        <v>31</v>
      </c>
      <c r="I26" s="18">
        <v>1</v>
      </c>
      <c r="J26" s="75">
        <f t="shared" si="0"/>
        <v>0.019444444444444445</v>
      </c>
    </row>
    <row r="27" spans="1:10" ht="18.75" customHeight="1">
      <c r="A27" s="74">
        <v>19</v>
      </c>
      <c r="B27" s="100" t="s">
        <v>33</v>
      </c>
      <c r="C27" s="56" t="s">
        <v>34</v>
      </c>
      <c r="D27" s="100">
        <v>42973</v>
      </c>
      <c r="E27" s="2">
        <v>0.4486111111111111</v>
      </c>
      <c r="F27" s="2">
        <v>0.47152777777777777</v>
      </c>
      <c r="G27" s="121" t="s">
        <v>36</v>
      </c>
      <c r="H27" s="18" t="s">
        <v>31</v>
      </c>
      <c r="I27" s="18">
        <v>1</v>
      </c>
      <c r="J27" s="75">
        <f t="shared" si="0"/>
        <v>0.02291666666666664</v>
      </c>
    </row>
    <row r="28" spans="1:10" ht="30">
      <c r="A28" s="74">
        <v>20</v>
      </c>
      <c r="B28" s="101" t="s">
        <v>65</v>
      </c>
      <c r="C28" s="49" t="s">
        <v>141</v>
      </c>
      <c r="D28" s="100">
        <v>42977</v>
      </c>
      <c r="E28" s="50">
        <v>0.3361111111111111</v>
      </c>
      <c r="F28" s="50">
        <v>0.3736111111111111</v>
      </c>
      <c r="G28" s="136" t="s">
        <v>185</v>
      </c>
      <c r="H28" s="18" t="s">
        <v>31</v>
      </c>
      <c r="I28" s="18">
        <v>1</v>
      </c>
      <c r="J28" s="75">
        <f t="shared" si="0"/>
        <v>0.03750000000000003</v>
      </c>
    </row>
    <row r="29" spans="1:10" ht="30">
      <c r="A29" s="74">
        <v>21</v>
      </c>
      <c r="B29" s="101" t="s">
        <v>65</v>
      </c>
      <c r="C29" s="8" t="s">
        <v>184</v>
      </c>
      <c r="D29" s="100">
        <v>42977</v>
      </c>
      <c r="E29" s="58">
        <v>0.38680555555555557</v>
      </c>
      <c r="F29" s="58">
        <v>0.4048611111111111</v>
      </c>
      <c r="G29" s="136" t="s">
        <v>186</v>
      </c>
      <c r="H29" s="18" t="s">
        <v>31</v>
      </c>
      <c r="I29" s="18">
        <v>1</v>
      </c>
      <c r="J29" s="75">
        <f t="shared" si="0"/>
        <v>0.018055555555555547</v>
      </c>
    </row>
    <row r="30" spans="1:10" ht="18.75" customHeight="1">
      <c r="A30" s="74">
        <v>22</v>
      </c>
      <c r="B30" s="77" t="s">
        <v>39</v>
      </c>
      <c r="C30" s="49" t="s">
        <v>187</v>
      </c>
      <c r="D30" s="100">
        <v>42979</v>
      </c>
      <c r="E30" s="50">
        <v>0.3854166666666667</v>
      </c>
      <c r="F30" s="50">
        <v>0.4166666666666667</v>
      </c>
      <c r="G30" s="126" t="s">
        <v>188</v>
      </c>
      <c r="H30" s="18" t="s">
        <v>31</v>
      </c>
      <c r="I30" s="18">
        <v>1</v>
      </c>
      <c r="J30" s="75">
        <f t="shared" si="0"/>
        <v>0.03125</v>
      </c>
    </row>
    <row r="31" spans="1:10" ht="18.75" customHeight="1">
      <c r="A31" s="74">
        <v>23</v>
      </c>
      <c r="B31" s="100" t="s">
        <v>148</v>
      </c>
      <c r="C31" s="49" t="s">
        <v>149</v>
      </c>
      <c r="D31" s="101">
        <v>42984</v>
      </c>
      <c r="E31" s="50">
        <v>0.7673611111111112</v>
      </c>
      <c r="F31" s="50">
        <v>0.7916666666666666</v>
      </c>
      <c r="G31" s="126" t="s">
        <v>189</v>
      </c>
      <c r="H31" s="18" t="s">
        <v>31</v>
      </c>
      <c r="I31" s="18">
        <v>1</v>
      </c>
      <c r="J31" s="75">
        <f t="shared" si="0"/>
        <v>0.02430555555555547</v>
      </c>
    </row>
    <row r="32" spans="1:10" ht="18.75" customHeight="1">
      <c r="A32" s="74">
        <v>24</v>
      </c>
      <c r="B32" s="32" t="s">
        <v>78</v>
      </c>
      <c r="C32" s="49" t="s">
        <v>87</v>
      </c>
      <c r="D32" s="101">
        <v>42995</v>
      </c>
      <c r="E32" s="50">
        <v>0.057638888888888885</v>
      </c>
      <c r="F32" s="50">
        <v>0.06805555555555555</v>
      </c>
      <c r="G32" s="122" t="s">
        <v>88</v>
      </c>
      <c r="H32" s="18" t="s">
        <v>31</v>
      </c>
      <c r="I32" s="18">
        <v>1</v>
      </c>
      <c r="J32" s="75">
        <f t="shared" si="0"/>
        <v>0.010416666666666664</v>
      </c>
    </row>
    <row r="33" spans="1:10" ht="18.75" customHeight="1">
      <c r="A33" s="74">
        <v>25</v>
      </c>
      <c r="B33" s="1" t="s">
        <v>33</v>
      </c>
      <c r="C33" s="49" t="s">
        <v>52</v>
      </c>
      <c r="D33" s="101">
        <v>42999</v>
      </c>
      <c r="E33" s="58">
        <v>0.7256944444444445</v>
      </c>
      <c r="F33" s="2">
        <v>0.7604166666666666</v>
      </c>
      <c r="G33" s="126" t="s">
        <v>131</v>
      </c>
      <c r="H33" s="18"/>
      <c r="I33" s="18">
        <v>3</v>
      </c>
      <c r="J33" s="75">
        <f t="shared" si="0"/>
        <v>0.0347222222222221</v>
      </c>
    </row>
    <row r="34" spans="1:10" ht="18.75" customHeight="1">
      <c r="A34" s="74">
        <v>26</v>
      </c>
      <c r="B34" s="77" t="s">
        <v>98</v>
      </c>
      <c r="C34" s="3" t="s">
        <v>99</v>
      </c>
      <c r="D34" s="100">
        <v>43002</v>
      </c>
      <c r="E34" s="59">
        <v>0.3159722222222222</v>
      </c>
      <c r="F34" s="59">
        <v>0.3333333333333333</v>
      </c>
      <c r="G34" s="135" t="s">
        <v>83</v>
      </c>
      <c r="H34" s="18"/>
      <c r="I34" s="18">
        <v>4</v>
      </c>
      <c r="J34" s="75">
        <f t="shared" si="0"/>
        <v>0.017361111111111105</v>
      </c>
    </row>
    <row r="35" spans="2:10" ht="15">
      <c r="B35" s="106"/>
      <c r="C35" s="106"/>
      <c r="D35" s="106"/>
      <c r="E35" s="107"/>
      <c r="F35" s="107"/>
      <c r="G35" s="106"/>
      <c r="J35" s="106"/>
    </row>
    <row r="36" spans="2:10" ht="15">
      <c r="B36" s="106"/>
      <c r="C36" s="106"/>
      <c r="D36" s="106"/>
      <c r="E36" s="107"/>
      <c r="F36" s="107"/>
      <c r="G36" s="106"/>
      <c r="J36" s="106"/>
    </row>
    <row r="37" spans="2:10" ht="15">
      <c r="B37" s="106"/>
      <c r="C37" s="106"/>
      <c r="D37" s="106"/>
      <c r="E37" s="107"/>
      <c r="F37" s="107"/>
      <c r="G37" s="106"/>
      <c r="J37" s="106"/>
    </row>
    <row r="38" spans="2:10" ht="15">
      <c r="B38" s="106"/>
      <c r="C38" s="106"/>
      <c r="D38" s="106"/>
      <c r="E38" s="107"/>
      <c r="F38" s="107"/>
      <c r="G38" s="106"/>
      <c r="J38" s="106"/>
    </row>
    <row r="39" spans="2:10" ht="15">
      <c r="B39" s="106"/>
      <c r="C39" s="106"/>
      <c r="D39" s="106"/>
      <c r="E39" s="107"/>
      <c r="F39" s="107"/>
      <c r="G39" s="106"/>
      <c r="J39" s="106"/>
    </row>
    <row r="40" spans="2:10" ht="15">
      <c r="B40" s="106"/>
      <c r="C40" s="106"/>
      <c r="E40" s="107"/>
      <c r="F40" s="107"/>
      <c r="G40" s="106"/>
      <c r="J40" s="106"/>
    </row>
    <row r="41" spans="2:10" ht="15">
      <c r="B41" s="106"/>
      <c r="E41" s="107"/>
      <c r="F41" s="107"/>
      <c r="G41" s="106"/>
      <c r="J41" s="106"/>
    </row>
    <row r="42" spans="5:10" ht="15">
      <c r="E42" s="107"/>
      <c r="F42" s="107"/>
      <c r="G42" s="106"/>
      <c r="J42" s="106"/>
    </row>
    <row r="43" spans="5:7" ht="15">
      <c r="E43" s="107"/>
      <c r="F43" s="107"/>
      <c r="G43" s="106"/>
    </row>
  </sheetData>
  <sheetProtection formatCells="0"/>
  <mergeCells count="12">
    <mergeCell ref="A7:A8"/>
    <mergeCell ref="J7:J8"/>
    <mergeCell ref="G7:G8"/>
    <mergeCell ref="H7:H8"/>
    <mergeCell ref="I7:I8"/>
    <mergeCell ref="B3:H3"/>
    <mergeCell ref="B4:H4"/>
    <mergeCell ref="B5:H5"/>
    <mergeCell ref="B7:B8"/>
    <mergeCell ref="C7:C8"/>
    <mergeCell ref="D7:D8"/>
    <mergeCell ref="E7:F7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21" customWidth="1"/>
    <col min="2" max="2" width="23.7109375" style="21" customWidth="1"/>
    <col min="3" max="3" width="22.7109375" style="21" customWidth="1"/>
    <col min="4" max="4" width="15.7109375" style="21" customWidth="1"/>
    <col min="5" max="6" width="10.7109375" style="21" customWidth="1"/>
    <col min="7" max="7" width="65.7109375" style="21" customWidth="1"/>
    <col min="8" max="8" width="21.7109375" style="21" customWidth="1"/>
    <col min="9" max="9" width="13.00390625" style="19" hidden="1" customWidth="1"/>
    <col min="10" max="10" width="10.7109375" style="21" hidden="1" customWidth="1"/>
    <col min="11" max="11" width="0" style="21" hidden="1" customWidth="1"/>
    <col min="12" max="16384" width="9.140625" style="21" customWidth="1"/>
  </cols>
  <sheetData>
    <row r="1" ht="15">
      <c r="H1" s="22" t="s">
        <v>7</v>
      </c>
    </row>
    <row r="3" spans="2:8" ht="15.75" customHeight="1">
      <c r="B3" s="143" t="s">
        <v>8</v>
      </c>
      <c r="C3" s="143"/>
      <c r="D3" s="143"/>
      <c r="E3" s="143"/>
      <c r="F3" s="143"/>
      <c r="G3" s="143"/>
      <c r="H3" s="143"/>
    </row>
    <row r="4" spans="2:8" ht="15.75" customHeight="1">
      <c r="B4" s="143" t="s">
        <v>9</v>
      </c>
      <c r="C4" s="143"/>
      <c r="D4" s="143"/>
      <c r="E4" s="143"/>
      <c r="F4" s="143"/>
      <c r="G4" s="143"/>
      <c r="H4" s="143"/>
    </row>
    <row r="5" spans="2:8" ht="15.75" customHeight="1">
      <c r="B5" s="143" t="s">
        <v>41</v>
      </c>
      <c r="C5" s="143"/>
      <c r="D5" s="143"/>
      <c r="E5" s="143"/>
      <c r="F5" s="143"/>
      <c r="G5" s="143"/>
      <c r="H5" s="143"/>
    </row>
    <row r="6" spans="2:8" ht="15.75">
      <c r="B6" s="15"/>
      <c r="C6" s="15"/>
      <c r="D6" s="15"/>
      <c r="E6" s="15"/>
      <c r="F6" s="15"/>
      <c r="G6" s="15"/>
      <c r="H6" s="15"/>
    </row>
    <row r="7" spans="1:11" ht="47.25" customHeight="1">
      <c r="A7" s="137" t="s">
        <v>29</v>
      </c>
      <c r="B7" s="146" t="s">
        <v>30</v>
      </c>
      <c r="C7" s="140" t="s">
        <v>0</v>
      </c>
      <c r="D7" s="140" t="s">
        <v>1</v>
      </c>
      <c r="E7" s="144" t="s">
        <v>4</v>
      </c>
      <c r="F7" s="145"/>
      <c r="G7" s="140" t="s">
        <v>5</v>
      </c>
      <c r="H7" s="140" t="s">
        <v>6</v>
      </c>
      <c r="I7" s="142" t="s">
        <v>27</v>
      </c>
      <c r="J7" s="142" t="s">
        <v>28</v>
      </c>
      <c r="K7" s="150"/>
    </row>
    <row r="8" spans="1:11" ht="33.75" customHeight="1">
      <c r="A8" s="138"/>
      <c r="B8" s="147"/>
      <c r="C8" s="141"/>
      <c r="D8" s="141"/>
      <c r="E8" s="17" t="s">
        <v>2</v>
      </c>
      <c r="F8" s="17" t="s">
        <v>3</v>
      </c>
      <c r="G8" s="141"/>
      <c r="H8" s="141"/>
      <c r="I8" s="142"/>
      <c r="J8" s="142"/>
      <c r="K8" s="150"/>
    </row>
    <row r="9" spans="1:11" ht="15">
      <c r="A9" s="74">
        <v>1</v>
      </c>
      <c r="B9" s="63"/>
      <c r="C9" s="8"/>
      <c r="D9" s="100"/>
      <c r="E9" s="9"/>
      <c r="F9" s="9"/>
      <c r="G9" s="10"/>
      <c r="H9" s="18"/>
      <c r="I9" s="18"/>
      <c r="J9" s="18"/>
      <c r="K9" s="75">
        <f>F9-E9</f>
        <v>0</v>
      </c>
    </row>
    <row r="10" spans="1:11" ht="18.75" customHeight="1">
      <c r="A10" s="74">
        <v>2</v>
      </c>
      <c r="B10" s="72"/>
      <c r="C10" s="56"/>
      <c r="D10" s="100"/>
      <c r="E10" s="2"/>
      <c r="F10" s="2"/>
      <c r="G10" s="2"/>
      <c r="H10" s="18"/>
      <c r="I10" s="18"/>
      <c r="J10" s="18"/>
      <c r="K10" s="75">
        <f aca="true" t="shared" si="0" ref="K10:K22">F10-E10</f>
        <v>0</v>
      </c>
    </row>
    <row r="11" spans="1:11" ht="18.75" customHeight="1">
      <c r="A11" s="74">
        <v>3</v>
      </c>
      <c r="B11" s="72"/>
      <c r="C11" s="56"/>
      <c r="D11" s="100"/>
      <c r="E11" s="2"/>
      <c r="F11" s="2"/>
      <c r="G11" s="10"/>
      <c r="H11" s="18"/>
      <c r="I11" s="18"/>
      <c r="J11" s="18"/>
      <c r="K11" s="75">
        <f t="shared" si="0"/>
        <v>0</v>
      </c>
    </row>
    <row r="12" spans="1:11" ht="18.75" customHeight="1">
      <c r="A12" s="74">
        <v>4</v>
      </c>
      <c r="B12" s="73"/>
      <c r="C12" s="51"/>
      <c r="D12" s="108"/>
      <c r="E12" s="79"/>
      <c r="F12" s="79"/>
      <c r="G12" s="10"/>
      <c r="H12" s="18"/>
      <c r="I12" s="18"/>
      <c r="J12" s="18"/>
      <c r="K12" s="75">
        <f t="shared" si="0"/>
        <v>0</v>
      </c>
    </row>
    <row r="13" spans="1:11" ht="18.75" customHeight="1">
      <c r="A13" s="74">
        <v>5</v>
      </c>
      <c r="B13" s="73"/>
      <c r="C13" s="51"/>
      <c r="D13" s="108"/>
      <c r="E13" s="79"/>
      <c r="F13" s="79"/>
      <c r="G13" s="10"/>
      <c r="H13" s="18"/>
      <c r="I13" s="18"/>
      <c r="J13" s="18"/>
      <c r="K13" s="75">
        <f t="shared" si="0"/>
        <v>0</v>
      </c>
    </row>
    <row r="14" spans="1:11" ht="18.75" customHeight="1">
      <c r="A14" s="74">
        <v>6</v>
      </c>
      <c r="B14" s="63"/>
      <c r="C14" s="3"/>
      <c r="D14" s="100"/>
      <c r="E14" s="2"/>
      <c r="F14" s="58"/>
      <c r="G14" s="10"/>
      <c r="H14" s="18"/>
      <c r="I14" s="18"/>
      <c r="J14" s="18"/>
      <c r="K14" s="75">
        <f t="shared" si="0"/>
        <v>0</v>
      </c>
    </row>
    <row r="15" spans="1:11" ht="18.75" customHeight="1">
      <c r="A15" s="74">
        <v>7</v>
      </c>
      <c r="B15" s="62"/>
      <c r="C15" s="3"/>
      <c r="D15" s="100"/>
      <c r="E15" s="59"/>
      <c r="F15" s="59"/>
      <c r="G15" s="60"/>
      <c r="H15" s="18"/>
      <c r="I15" s="18"/>
      <c r="J15" s="18"/>
      <c r="K15" s="75">
        <f t="shared" si="0"/>
        <v>0</v>
      </c>
    </row>
    <row r="16" spans="1:11" ht="18.75" customHeight="1">
      <c r="A16" s="74">
        <v>8</v>
      </c>
      <c r="B16" s="62"/>
      <c r="C16" s="3"/>
      <c r="D16" s="100"/>
      <c r="E16" s="59"/>
      <c r="F16" s="59"/>
      <c r="G16" s="60"/>
      <c r="H16" s="18"/>
      <c r="I16" s="18"/>
      <c r="J16" s="18"/>
      <c r="K16" s="75">
        <f t="shared" si="0"/>
        <v>0</v>
      </c>
    </row>
    <row r="17" spans="1:11" ht="18.75" customHeight="1">
      <c r="A17" s="74">
        <v>9</v>
      </c>
      <c r="B17" s="62"/>
      <c r="C17" s="11"/>
      <c r="D17" s="100"/>
      <c r="E17" s="59"/>
      <c r="F17" s="2"/>
      <c r="G17" s="60"/>
      <c r="H17" s="18"/>
      <c r="I17" s="18"/>
      <c r="J17" s="18"/>
      <c r="K17" s="75">
        <f t="shared" si="0"/>
        <v>0</v>
      </c>
    </row>
    <row r="18" spans="1:11" ht="18.75" customHeight="1">
      <c r="A18" s="74">
        <v>10</v>
      </c>
      <c r="B18" s="63"/>
      <c r="C18" s="3"/>
      <c r="D18" s="88"/>
      <c r="E18" s="79"/>
      <c r="F18" s="79"/>
      <c r="G18" s="10"/>
      <c r="H18" s="18"/>
      <c r="I18" s="18"/>
      <c r="J18" s="18"/>
      <c r="K18" s="75">
        <f t="shared" si="0"/>
        <v>0</v>
      </c>
    </row>
    <row r="19" spans="1:11" ht="18.75" customHeight="1">
      <c r="A19" s="74">
        <v>11</v>
      </c>
      <c r="B19" s="73"/>
      <c r="C19" s="51"/>
      <c r="D19" s="88"/>
      <c r="E19" s="79"/>
      <c r="F19" s="79"/>
      <c r="G19" s="61"/>
      <c r="H19" s="18"/>
      <c r="I19" s="18"/>
      <c r="J19" s="18"/>
      <c r="K19" s="75">
        <f t="shared" si="0"/>
        <v>0</v>
      </c>
    </row>
    <row r="20" spans="1:11" ht="18.75" customHeight="1">
      <c r="A20" s="74">
        <v>12</v>
      </c>
      <c r="B20" s="73"/>
      <c r="C20" s="56"/>
      <c r="D20" s="88"/>
      <c r="E20" s="2"/>
      <c r="F20" s="2"/>
      <c r="G20" s="57"/>
      <c r="H20" s="18"/>
      <c r="I20" s="18"/>
      <c r="J20" s="18"/>
      <c r="K20" s="75">
        <f t="shared" si="0"/>
        <v>0</v>
      </c>
    </row>
    <row r="21" spans="1:11" ht="18.75" customHeight="1">
      <c r="A21" s="74">
        <v>13</v>
      </c>
      <c r="B21" s="72"/>
      <c r="C21" s="56"/>
      <c r="D21" s="100"/>
      <c r="E21" s="2"/>
      <c r="F21" s="2"/>
      <c r="G21" s="10"/>
      <c r="H21" s="18"/>
      <c r="I21" s="18"/>
      <c r="J21" s="18"/>
      <c r="K21" s="75">
        <f t="shared" si="0"/>
        <v>0</v>
      </c>
    </row>
    <row r="22" spans="1:11" ht="18.75" customHeight="1">
      <c r="A22" s="74">
        <v>14</v>
      </c>
      <c r="B22" s="72"/>
      <c r="C22" s="3"/>
      <c r="D22" s="100"/>
      <c r="E22" s="2"/>
      <c r="F22" s="2"/>
      <c r="G22" s="10"/>
      <c r="H22" s="18"/>
      <c r="I22" s="18"/>
      <c r="J22" s="18"/>
      <c r="K22" s="75">
        <f t="shared" si="0"/>
        <v>0</v>
      </c>
    </row>
  </sheetData>
  <sheetProtection formatCells="0"/>
  <mergeCells count="13">
    <mergeCell ref="K7:K8"/>
    <mergeCell ref="J7:J8"/>
    <mergeCell ref="I7:I8"/>
    <mergeCell ref="B7:B8"/>
    <mergeCell ref="C7:C8"/>
    <mergeCell ref="D7:D8"/>
    <mergeCell ref="E7:F7"/>
    <mergeCell ref="G7:G8"/>
    <mergeCell ref="H7:H8"/>
    <mergeCell ref="A7:A8"/>
    <mergeCell ref="B3:H3"/>
    <mergeCell ref="B4:H4"/>
    <mergeCell ref="B5:H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"/>
  <sheetViews>
    <sheetView view="pageBreakPreview" zoomScale="55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5" width="10.7109375" style="15" customWidth="1"/>
    <col min="6" max="6" width="20.140625" style="15" customWidth="1"/>
    <col min="7" max="7" width="21.7109375" style="15" customWidth="1"/>
    <col min="8" max="8" width="20.28125" style="15" customWidth="1"/>
    <col min="9" max="9" width="19.00390625" style="15" customWidth="1"/>
    <col min="10" max="10" width="20.140625" style="15" customWidth="1"/>
    <col min="11" max="15" width="10.7109375" style="15" customWidth="1"/>
    <col min="16" max="16384" width="9.140625" style="15" customWidth="1"/>
  </cols>
  <sheetData>
    <row r="1" ht="15">
      <c r="O1" s="16" t="s">
        <v>26</v>
      </c>
    </row>
    <row r="4" spans="1:15" ht="15.75">
      <c r="A4" s="143" t="s">
        <v>97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6" spans="1:15" ht="15.75">
      <c r="A6" s="153" t="s">
        <v>24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5.75">
      <c r="A7" s="153" t="s">
        <v>25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15.75">
      <c r="A8" s="143" t="s">
        <v>42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10" spans="1:15" ht="15.75" customHeight="1">
      <c r="A10" s="151" t="s">
        <v>125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15" ht="15.75">
      <c r="A11" s="141" t="s">
        <v>23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51" t="s">
        <v>22</v>
      </c>
      <c r="L11" s="151"/>
      <c r="M11" s="151"/>
      <c r="N11" s="151"/>
      <c r="O11" s="151"/>
    </row>
    <row r="12" spans="1:15" ht="15.75">
      <c r="A12" s="151" t="s">
        <v>21</v>
      </c>
      <c r="B12" s="151" t="s">
        <v>20</v>
      </c>
      <c r="C12" s="151" t="s">
        <v>19</v>
      </c>
      <c r="D12" s="151" t="s">
        <v>18</v>
      </c>
      <c r="E12" s="141" t="s">
        <v>126</v>
      </c>
      <c r="F12" s="141"/>
      <c r="G12" s="141"/>
      <c r="H12" s="141"/>
      <c r="I12" s="141"/>
      <c r="J12" s="141"/>
      <c r="K12" s="151" t="s">
        <v>21</v>
      </c>
      <c r="L12" s="151" t="s">
        <v>20</v>
      </c>
      <c r="M12" s="151" t="s">
        <v>19</v>
      </c>
      <c r="N12" s="151" t="s">
        <v>18</v>
      </c>
      <c r="O12" s="151" t="s">
        <v>17</v>
      </c>
    </row>
    <row r="13" spans="1:15" ht="15.75">
      <c r="A13" s="151"/>
      <c r="B13" s="151"/>
      <c r="C13" s="151"/>
      <c r="D13" s="151"/>
      <c r="E13" s="151" t="s">
        <v>16</v>
      </c>
      <c r="F13" s="144" t="s">
        <v>15</v>
      </c>
      <c r="G13" s="154"/>
      <c r="H13" s="154"/>
      <c r="I13" s="154"/>
      <c r="J13" s="145"/>
      <c r="K13" s="151"/>
      <c r="L13" s="151"/>
      <c r="M13" s="151"/>
      <c r="N13" s="151"/>
      <c r="O13" s="151"/>
    </row>
    <row r="14" spans="1:15" ht="114.75" customHeight="1">
      <c r="A14" s="151"/>
      <c r="B14" s="151"/>
      <c r="C14" s="151"/>
      <c r="D14" s="151"/>
      <c r="E14" s="151"/>
      <c r="F14" s="17" t="s">
        <v>14</v>
      </c>
      <c r="G14" s="17" t="s">
        <v>13</v>
      </c>
      <c r="H14" s="17" t="s">
        <v>12</v>
      </c>
      <c r="I14" s="17" t="s">
        <v>11</v>
      </c>
      <c r="J14" s="17" t="s">
        <v>10</v>
      </c>
      <c r="K14" s="151"/>
      <c r="L14" s="151"/>
      <c r="M14" s="151"/>
      <c r="N14" s="151"/>
      <c r="O14" s="151"/>
    </row>
    <row r="15" spans="1:15" s="19" customFormat="1" ht="37.5" customHeight="1">
      <c r="A15" s="20">
        <f>COUNTIF('кв.I Ф2'!B9:'кв.I Ф2'!B158,"&lt;&gt;"&amp;"")</f>
        <v>23</v>
      </c>
      <c r="B15" s="20">
        <f>COUNTIF('кв.II Ф2'!B9:'кв.II Ф2'!B130,"&lt;&gt;"&amp;"")</f>
        <v>25</v>
      </c>
      <c r="C15" s="20">
        <f>COUNTIF('кв.III Ф2'!B9:'кв.III Ф2'!B109,"&lt;&gt;"&amp;"")</f>
        <v>26</v>
      </c>
      <c r="D15" s="20">
        <f>COUNTIF('кв.IV Ф2'!B9:'кв.IV Ф2'!B139,"&lt;&gt;"&amp;"")</f>
        <v>0</v>
      </c>
      <c r="E15" s="20">
        <f>SUM(A15:D15)</f>
        <v>74</v>
      </c>
      <c r="F15" s="20">
        <f>COUNTIF('кв.I Ф2'!I9:I158,"1")+COUNTIF('кв.II Ф2'!I9:I130,"1")+COUNTIF('кв.III Ф2'!I9:I109,"1")+COUNTIF('кв.IV Ф2'!I9:I139,"1")</f>
        <v>56</v>
      </c>
      <c r="G15" s="20">
        <f>COUNTIF('кв.I Ф2'!I9:I158,"2")+COUNTIF('кв.II Ф2'!I9:I130,"2")+COUNTIF('кв.III Ф2'!I9:I109,"2")+COUNTIF('кв.IV Ф2'!I9:I139,"2")</f>
        <v>2</v>
      </c>
      <c r="H15" s="20">
        <f>COUNTIF('кв.I Ф2'!I9:I158,"3")+COUNTIF('кв.II Ф2'!I9:I130,"3")+COUNTIF('кв.III Ф2'!I9:I109,"3")+COUNTIF('кв.IV Ф2'!I9:I139,"3")</f>
        <v>6</v>
      </c>
      <c r="I15" s="20">
        <f>COUNTIF('кв.I Ф2'!I9:I158,"4")+COUNTIF('кв.II Ф2'!I9:I130,"4")+COUNTIF('кв.III Ф2'!I9:I109,"4")+COUNTIF('кв.IV Ф2'!I9:I139,"4")</f>
        <v>7</v>
      </c>
      <c r="J15" s="20">
        <f>COUNTIF('кв.I Ф2'!I9:I158,"5")+COUNTIF('кв.II Ф2'!I9:I130,"5")+COUNTIF('кв.III Ф2'!I9:I109,"5")+COUNTIF('кв.IV Ф2'!I9:I139,"5")</f>
        <v>2</v>
      </c>
      <c r="K15" s="18">
        <v>10.1</v>
      </c>
      <c r="L15" s="18">
        <v>11.8</v>
      </c>
      <c r="M15" s="18">
        <v>13.9</v>
      </c>
      <c r="N15" s="18"/>
      <c r="O15" s="18">
        <f>SUM(K15:N15)</f>
        <v>35.8</v>
      </c>
    </row>
  </sheetData>
  <sheetProtection password="CF3E" sheet="1" objects="1" scenarios="1"/>
  <mergeCells count="19">
    <mergeCell ref="D12:D14"/>
    <mergeCell ref="O12:O14"/>
    <mergeCell ref="F13:J13"/>
    <mergeCell ref="E13:E14"/>
    <mergeCell ref="N12:N14"/>
    <mergeCell ref="E12:J12"/>
    <mergeCell ref="K12:K14"/>
    <mergeCell ref="L12:L14"/>
    <mergeCell ref="M12:M14"/>
    <mergeCell ref="A12:A14"/>
    <mergeCell ref="B12:B14"/>
    <mergeCell ref="A10:O10"/>
    <mergeCell ref="A4:O4"/>
    <mergeCell ref="A6:O6"/>
    <mergeCell ref="A7:O7"/>
    <mergeCell ref="A8:O8"/>
    <mergeCell ref="K11:O11"/>
    <mergeCell ref="A11:J11"/>
    <mergeCell ref="C12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жгун</dc:creator>
  <cp:keywords/>
  <dc:description/>
  <cp:lastModifiedBy>Фролова</cp:lastModifiedBy>
  <cp:lastPrinted>2017-09-29T01:42:37Z</cp:lastPrinted>
  <dcterms:created xsi:type="dcterms:W3CDTF">2014-02-06T03:39:00Z</dcterms:created>
  <dcterms:modified xsi:type="dcterms:W3CDTF">2017-10-02T02:35:38Z</dcterms:modified>
  <cp:category/>
  <cp:version/>
  <cp:contentType/>
  <cp:contentStatus/>
</cp:coreProperties>
</file>