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5440" windowHeight="12525"/>
  </bookViews>
  <sheets>
    <sheet name="2017" sheetId="3" r:id="rId1"/>
    <sheet name="Лист1" sheetId="2" r:id="rId2"/>
  </sheets>
  <definedNames>
    <definedName name="_xlnm._FilterDatabase" localSheetId="0" hidden="1">'2017'!$C$5:$J$217</definedName>
    <definedName name="_xlnm.Print_Titles" localSheetId="0">'2017'!$4:$5</definedName>
  </definedNames>
  <calcPr calcId="124519"/>
</workbook>
</file>

<file path=xl/calcChain.xml><?xml version="1.0" encoding="utf-8"?>
<calcChain xmlns="http://schemas.openxmlformats.org/spreadsheetml/2006/main">
  <c r="G217" i="3"/>
  <c r="I216"/>
  <c r="H216"/>
  <c r="I215"/>
  <c r="H215"/>
  <c r="I214"/>
  <c r="H214"/>
  <c r="I213"/>
  <c r="H213"/>
  <c r="I212"/>
  <c r="H212"/>
  <c r="I211"/>
  <c r="H211"/>
  <c r="I210"/>
  <c r="H210"/>
  <c r="I209"/>
  <c r="H209"/>
  <c r="I208"/>
  <c r="H208"/>
  <c r="I207"/>
  <c r="H207"/>
  <c r="I206"/>
  <c r="H206"/>
  <c r="I205"/>
  <c r="H205"/>
  <c r="I204"/>
  <c r="H204"/>
  <c r="I203"/>
  <c r="H203"/>
  <c r="I202"/>
  <c r="H202"/>
  <c r="I201"/>
  <c r="H201"/>
  <c r="I200"/>
  <c r="H200"/>
  <c r="B200"/>
  <c r="I199"/>
  <c r="H199"/>
  <c r="B199"/>
  <c r="I198"/>
  <c r="H198"/>
  <c r="B198"/>
  <c r="I197"/>
  <c r="H197"/>
  <c r="B197"/>
  <c r="I196"/>
  <c r="H196"/>
  <c r="B196"/>
  <c r="I195"/>
  <c r="H195"/>
  <c r="B195"/>
  <c r="I194"/>
  <c r="H194"/>
  <c r="B194"/>
  <c r="I193"/>
  <c r="H193"/>
  <c r="B193"/>
  <c r="I192"/>
  <c r="H192"/>
  <c r="B192"/>
  <c r="I191"/>
  <c r="H191"/>
  <c r="B191"/>
  <c r="I190"/>
  <c r="H190"/>
  <c r="B190"/>
  <c r="I189"/>
  <c r="H189"/>
  <c r="B189"/>
  <c r="I188"/>
  <c r="H188"/>
  <c r="B188"/>
  <c r="I187"/>
  <c r="H187"/>
  <c r="B187"/>
  <c r="I186"/>
  <c r="H186"/>
  <c r="B186"/>
  <c r="I185"/>
  <c r="H185"/>
  <c r="B185"/>
  <c r="I184"/>
  <c r="H184"/>
  <c r="B184"/>
  <c r="I183"/>
  <c r="H183"/>
  <c r="B183"/>
  <c r="I182"/>
  <c r="H182"/>
  <c r="B182"/>
  <c r="I181"/>
  <c r="H181"/>
  <c r="B181"/>
  <c r="I180"/>
  <c r="H180"/>
  <c r="B180"/>
  <c r="I179"/>
  <c r="H179"/>
  <c r="B179"/>
  <c r="I178"/>
  <c r="H178"/>
  <c r="B178"/>
  <c r="I177"/>
  <c r="H177"/>
  <c r="B177"/>
  <c r="I176"/>
  <c r="H176"/>
  <c r="B176"/>
  <c r="I175"/>
  <c r="H175"/>
  <c r="B175"/>
  <c r="I174"/>
  <c r="H174"/>
  <c r="B174"/>
  <c r="I173"/>
  <c r="H173"/>
  <c r="B173"/>
  <c r="I172"/>
  <c r="H172"/>
  <c r="B172"/>
  <c r="I171"/>
  <c r="H171"/>
  <c r="I170"/>
  <c r="H170"/>
  <c r="B170"/>
  <c r="I169"/>
  <c r="H169"/>
  <c r="I168"/>
  <c r="H168"/>
  <c r="B168"/>
  <c r="I167"/>
  <c r="H167"/>
  <c r="I166"/>
  <c r="H166"/>
  <c r="B166"/>
  <c r="I165"/>
  <c r="H165"/>
  <c r="B165"/>
  <c r="I164"/>
  <c r="H164"/>
  <c r="B164"/>
  <c r="I163"/>
  <c r="H163"/>
  <c r="B163"/>
  <c r="I162"/>
  <c r="H162"/>
  <c r="B162"/>
  <c r="I161"/>
  <c r="H161"/>
  <c r="B161"/>
  <c r="I160"/>
  <c r="H160"/>
  <c r="B160"/>
  <c r="I159"/>
  <c r="H159"/>
  <c r="B159"/>
  <c r="I158"/>
  <c r="H158"/>
  <c r="B158"/>
  <c r="I157"/>
  <c r="H157"/>
  <c r="B157"/>
  <c r="I156"/>
  <c r="H156"/>
  <c r="B156"/>
  <c r="I155"/>
  <c r="H155"/>
  <c r="B155"/>
  <c r="I154"/>
  <c r="H154"/>
  <c r="B154"/>
  <c r="I153"/>
  <c r="H153"/>
  <c r="B153"/>
  <c r="I152"/>
  <c r="H152"/>
  <c r="B152"/>
  <c r="I151"/>
  <c r="H151"/>
  <c r="B151"/>
  <c r="I150"/>
  <c r="H150"/>
  <c r="B150"/>
  <c r="I149"/>
  <c r="H149"/>
  <c r="B149"/>
  <c r="I148"/>
  <c r="H148"/>
  <c r="B148"/>
  <c r="I147"/>
  <c r="H147"/>
  <c r="B147"/>
  <c r="I146"/>
  <c r="H146"/>
  <c r="B146"/>
  <c r="I145"/>
  <c r="H145"/>
  <c r="B145"/>
  <c r="I144"/>
  <c r="H144"/>
  <c r="B144"/>
  <c r="I143"/>
  <c r="H143"/>
  <c r="B143"/>
  <c r="I142"/>
  <c r="H142"/>
  <c r="I141"/>
  <c r="H141"/>
  <c r="B141"/>
  <c r="I140"/>
  <c r="H140"/>
  <c r="B140"/>
  <c r="I139"/>
  <c r="H139"/>
  <c r="B139"/>
  <c r="I138"/>
  <c r="H138"/>
  <c r="B138"/>
  <c r="I137"/>
  <c r="H137"/>
  <c r="B137"/>
  <c r="I136"/>
  <c r="H136"/>
  <c r="B136"/>
  <c r="I135"/>
  <c r="H135"/>
  <c r="B135"/>
  <c r="I134"/>
  <c r="H134"/>
  <c r="B134"/>
  <c r="I133"/>
  <c r="H133"/>
  <c r="B133"/>
  <c r="I132"/>
  <c r="H132"/>
  <c r="B132"/>
  <c r="I131"/>
  <c r="H131"/>
  <c r="B131"/>
  <c r="I130"/>
  <c r="H130"/>
  <c r="B130"/>
  <c r="I129"/>
  <c r="H129"/>
  <c r="B129"/>
  <c r="I128"/>
  <c r="H128"/>
  <c r="B128"/>
  <c r="I127"/>
  <c r="H127"/>
  <c r="B127"/>
  <c r="I126"/>
  <c r="H126"/>
  <c r="B126"/>
  <c r="I125"/>
  <c r="H125"/>
  <c r="B125"/>
  <c r="I124"/>
  <c r="H124"/>
  <c r="B124"/>
  <c r="I123"/>
  <c r="H123"/>
  <c r="B123"/>
  <c r="I122"/>
  <c r="H122"/>
  <c r="B122"/>
  <c r="I121"/>
  <c r="H121"/>
  <c r="B121"/>
  <c r="I120"/>
  <c r="H120"/>
  <c r="B120"/>
  <c r="I119"/>
  <c r="H119"/>
  <c r="B119"/>
  <c r="I118"/>
  <c r="H118"/>
  <c r="B118"/>
  <c r="I117"/>
  <c r="H117"/>
  <c r="B117"/>
  <c r="I116"/>
  <c r="H116"/>
  <c r="B116"/>
  <c r="I115"/>
  <c r="H115"/>
  <c r="B115"/>
  <c r="I114"/>
  <c r="H114"/>
  <c r="B114"/>
  <c r="I113"/>
  <c r="H113"/>
  <c r="B113"/>
  <c r="I112"/>
  <c r="H112"/>
  <c r="B112"/>
  <c r="I111"/>
  <c r="H111"/>
  <c r="I110"/>
  <c r="H110"/>
  <c r="B110"/>
  <c r="I109"/>
  <c r="H109"/>
  <c r="B109"/>
  <c r="I108"/>
  <c r="H108"/>
  <c r="B108"/>
  <c r="I107"/>
  <c r="H107"/>
  <c r="B107"/>
  <c r="I106"/>
  <c r="H106"/>
  <c r="B106"/>
  <c r="I105"/>
  <c r="H105"/>
  <c r="B105"/>
  <c r="I104"/>
  <c r="H104"/>
  <c r="B104"/>
  <c r="I103"/>
  <c r="H103"/>
  <c r="B103"/>
  <c r="I102"/>
  <c r="H102"/>
  <c r="B102"/>
  <c r="I101"/>
  <c r="H101"/>
  <c r="B101"/>
  <c r="I100"/>
  <c r="H100"/>
  <c r="B100"/>
  <c r="I99"/>
  <c r="H99"/>
  <c r="B99"/>
  <c r="I98"/>
  <c r="H98"/>
  <c r="B98"/>
  <c r="I97"/>
  <c r="H97"/>
  <c r="B97"/>
  <c r="I96"/>
  <c r="H96"/>
  <c r="B96"/>
  <c r="I95"/>
  <c r="H95"/>
  <c r="B95"/>
  <c r="I94"/>
  <c r="H94"/>
  <c r="B94"/>
  <c r="I93"/>
  <c r="H93"/>
  <c r="B93"/>
  <c r="I92"/>
  <c r="H92"/>
  <c r="B92"/>
  <c r="I91"/>
  <c r="H91"/>
  <c r="B91"/>
  <c r="I90"/>
  <c r="H90"/>
  <c r="B90"/>
  <c r="I89"/>
  <c r="H89"/>
  <c r="B89"/>
  <c r="I88"/>
  <c r="H88"/>
  <c r="B88"/>
  <c r="I87"/>
  <c r="H87"/>
  <c r="B87"/>
  <c r="I86"/>
  <c r="H86"/>
  <c r="B86"/>
  <c r="I85"/>
  <c r="H85"/>
  <c r="B85"/>
  <c r="I84"/>
  <c r="H84"/>
  <c r="B84"/>
  <c r="I83"/>
  <c r="H83"/>
  <c r="B83"/>
  <c r="I82"/>
  <c r="H82"/>
  <c r="B82"/>
  <c r="I81"/>
  <c r="H81"/>
  <c r="B81"/>
  <c r="I80"/>
  <c r="H80"/>
  <c r="B80"/>
  <c r="I79"/>
  <c r="H79"/>
  <c r="B79"/>
  <c r="I78"/>
  <c r="H78"/>
  <c r="B78"/>
  <c r="I77"/>
  <c r="H77"/>
  <c r="B77"/>
  <c r="I76"/>
  <c r="H76"/>
  <c r="B76"/>
  <c r="I75"/>
  <c r="H75"/>
  <c r="B75"/>
  <c r="I74"/>
  <c r="H74"/>
  <c r="B74"/>
  <c r="I73"/>
  <c r="H73"/>
  <c r="B73"/>
  <c r="I72"/>
  <c r="H72"/>
  <c r="B72"/>
  <c r="I71"/>
  <c r="H71"/>
  <c r="B71"/>
  <c r="I70"/>
  <c r="H70"/>
  <c r="B70"/>
  <c r="I69"/>
  <c r="H69"/>
  <c r="B69"/>
  <c r="I68"/>
  <c r="H68"/>
  <c r="B68"/>
  <c r="I67"/>
  <c r="H67"/>
  <c r="B67"/>
  <c r="I66"/>
  <c r="H66"/>
  <c r="B66"/>
  <c r="I65"/>
  <c r="H65"/>
  <c r="B65"/>
  <c r="I64"/>
  <c r="H64"/>
  <c r="B64"/>
  <c r="I63"/>
  <c r="H63"/>
  <c r="B63"/>
  <c r="I62"/>
  <c r="H62"/>
  <c r="B62"/>
  <c r="I61"/>
  <c r="H61"/>
  <c r="B61"/>
  <c r="I60"/>
  <c r="H60"/>
  <c r="B60"/>
  <c r="I59"/>
  <c r="H59"/>
  <c r="B59"/>
  <c r="I58"/>
  <c r="H58"/>
  <c r="B58"/>
  <c r="I57"/>
  <c r="H57"/>
  <c r="B57"/>
  <c r="I56"/>
  <c r="H56"/>
  <c r="B56"/>
  <c r="I55"/>
  <c r="H55"/>
  <c r="B55"/>
  <c r="I54"/>
  <c r="H54"/>
  <c r="B54"/>
  <c r="I53"/>
  <c r="H53"/>
  <c r="B53"/>
  <c r="I52"/>
  <c r="H52"/>
  <c r="B52"/>
  <c r="I51"/>
  <c r="H51"/>
  <c r="B51"/>
  <c r="I50"/>
  <c r="H50"/>
  <c r="B50"/>
  <c r="I49"/>
  <c r="H49"/>
  <c r="B49"/>
  <c r="I48"/>
  <c r="H48"/>
  <c r="B48"/>
  <c r="I47"/>
  <c r="H47"/>
  <c r="B47"/>
  <c r="I46"/>
  <c r="H46"/>
  <c r="B46"/>
  <c r="I45"/>
  <c r="H45"/>
  <c r="B45"/>
  <c r="I44"/>
  <c r="H44"/>
  <c r="B44"/>
  <c r="I43"/>
  <c r="H43"/>
  <c r="B43"/>
  <c r="I42"/>
  <c r="H42"/>
  <c r="B42"/>
  <c r="I41"/>
  <c r="H41"/>
  <c r="B41"/>
  <c r="I40"/>
  <c r="H40"/>
  <c r="B40"/>
  <c r="I39"/>
  <c r="H39"/>
  <c r="B39"/>
  <c r="I38"/>
  <c r="H38"/>
  <c r="B38"/>
  <c r="I37"/>
  <c r="H37"/>
  <c r="B37"/>
  <c r="I36"/>
  <c r="H36"/>
  <c r="B36"/>
  <c r="I35"/>
  <c r="H35"/>
  <c r="B35"/>
  <c r="I34"/>
  <c r="H34"/>
  <c r="B34"/>
  <c r="I33"/>
  <c r="H33"/>
  <c r="B33"/>
  <c r="I32"/>
  <c r="H32"/>
  <c r="B32"/>
  <c r="I31"/>
  <c r="H31"/>
  <c r="B31"/>
  <c r="I30"/>
  <c r="H30"/>
  <c r="B30"/>
  <c r="I29"/>
  <c r="H29"/>
  <c r="B29"/>
  <c r="I28"/>
  <c r="H28"/>
  <c r="B28"/>
  <c r="I27"/>
  <c r="H27"/>
  <c r="B27"/>
  <c r="I26"/>
  <c r="H26"/>
  <c r="B26"/>
  <c r="I25"/>
  <c r="H25"/>
  <c r="B25"/>
  <c r="I24"/>
  <c r="H24"/>
  <c r="B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B8"/>
  <c r="I7"/>
  <c r="H7"/>
  <c r="B7"/>
  <c r="I6"/>
  <c r="H6"/>
  <c r="B6"/>
</calcChain>
</file>

<file path=xl/sharedStrings.xml><?xml version="1.0" encoding="utf-8"?>
<sst xmlns="http://schemas.openxmlformats.org/spreadsheetml/2006/main" count="1100" uniqueCount="343">
  <si>
    <t>Наименование объекта</t>
  </si>
  <si>
    <t>Состав работ</t>
  </si>
  <si>
    <t>Всего</t>
  </si>
  <si>
    <t>в т.ч. СМР</t>
  </si>
  <si>
    <t>в т.ч. материалы</t>
  </si>
  <si>
    <t>КР</t>
  </si>
  <si>
    <t>май</t>
  </si>
  <si>
    <t>июнь</t>
  </si>
  <si>
    <t>июль</t>
  </si>
  <si>
    <t>ВЛ-10 кВ ф. 22-Д-1, ф.11-Д-2</t>
  </si>
  <si>
    <t>Восстановление нарушенных элементов благоустройства КО ЭСР</t>
  </si>
  <si>
    <t>август</t>
  </si>
  <si>
    <t>сентябрь</t>
  </si>
  <si>
    <t>Восстановление нарушенных элементов благоустройства ЗН ЭСР</t>
  </si>
  <si>
    <t>ЦК ЭСР</t>
  </si>
  <si>
    <t>ноябрь</t>
  </si>
  <si>
    <t>декабрь</t>
  </si>
  <si>
    <t>Восстановление нарушенных элементов благоустройства ЦК ЭСР</t>
  </si>
  <si>
    <t>Капитальный</t>
  </si>
  <si>
    <t>Программа ремонтного обслуживания на 2017 год</t>
  </si>
  <si>
    <t xml:space="preserve"> </t>
  </si>
  <si>
    <t>Нименование мероприятия</t>
  </si>
  <si>
    <t>Тип работ</t>
  </si>
  <si>
    <t>Объем работ</t>
  </si>
  <si>
    <t>Стоимость в ценах 2016 года, руб (без НДС)</t>
  </si>
  <si>
    <t>Период выполнения работ</t>
  </si>
  <si>
    <t>ТП-21</t>
  </si>
  <si>
    <t>ремонт дверей</t>
  </si>
  <si>
    <t>2 шт</t>
  </si>
  <si>
    <t>ТП-28</t>
  </si>
  <si>
    <t>ремонт фасада</t>
  </si>
  <si>
    <t>Восстановление крепления закладных деталей, ремонт межпанельных швов, побелка, покраска дверей</t>
  </si>
  <si>
    <t xml:space="preserve">сентябрь </t>
  </si>
  <si>
    <t>ТП-43</t>
  </si>
  <si>
    <t>Капитальный ремонт пола ТП-52</t>
  </si>
  <si>
    <t>ТП-52</t>
  </si>
  <si>
    <t>ремонт пола</t>
  </si>
  <si>
    <t>15 м2</t>
  </si>
  <si>
    <t>Капитальный ремонт пола ТП-59</t>
  </si>
  <si>
    <t>ТП-59</t>
  </si>
  <si>
    <t>Капитальный ремонт фасада ТП-66</t>
  </si>
  <si>
    <t>ТП-66</t>
  </si>
  <si>
    <t>Покраска, побелка</t>
  </si>
  <si>
    <t>Капитальный ремонт кровли ТП-73</t>
  </si>
  <si>
    <t>ТП-73</t>
  </si>
  <si>
    <t>ремонт кровли</t>
  </si>
  <si>
    <t>55 м2</t>
  </si>
  <si>
    <t>Капитальный ремонт фасада ТП-73</t>
  </si>
  <si>
    <t>Восстановление кирпичной кладки, покраска</t>
  </si>
  <si>
    <t>Капитальный ремонт кровли ТП-91</t>
  </si>
  <si>
    <t>ТП-91</t>
  </si>
  <si>
    <t>30 м2</t>
  </si>
  <si>
    <t>Капитальный ремонт кровли ТП-92</t>
  </si>
  <si>
    <t>ТП-92</t>
  </si>
  <si>
    <t>Капитальный ремонт фасада ТП-92</t>
  </si>
  <si>
    <t>Восстановление кирпичной кладки, восстановление штукатурного слоя, покраска</t>
  </si>
  <si>
    <t>Капитальный ремонт пола, отмостки ТП-92</t>
  </si>
  <si>
    <t>ремонт пола, отмостки</t>
  </si>
  <si>
    <t>Капитальный ремонт фасада ТП-93</t>
  </si>
  <si>
    <t>ТП-93</t>
  </si>
  <si>
    <t>Восстановление кирпичной кладки, заделка швов, покраска</t>
  </si>
  <si>
    <t>Капитальный ремонт пола ТП-101</t>
  </si>
  <si>
    <t>ТП-101</t>
  </si>
  <si>
    <t>Капитальный ремонт кровли ТП-104</t>
  </si>
  <si>
    <t>ТП-104</t>
  </si>
  <si>
    <t>65 м2</t>
  </si>
  <si>
    <t>Капитальный ремонт кровли ТП-105</t>
  </si>
  <si>
    <t>ТП-105</t>
  </si>
  <si>
    <t>Капитальный ремонт фасада ТП-105</t>
  </si>
  <si>
    <t>Капитальный ремонт кровли ТП-111</t>
  </si>
  <si>
    <t>ТП-111</t>
  </si>
  <si>
    <t>ТП-125</t>
  </si>
  <si>
    <t>52 м2</t>
  </si>
  <si>
    <t>4 шт</t>
  </si>
  <si>
    <t>ТП-129</t>
  </si>
  <si>
    <t>ТП-134</t>
  </si>
  <si>
    <t>ТП-139</t>
  </si>
  <si>
    <t>ТП-141</t>
  </si>
  <si>
    <t>ТП-143</t>
  </si>
  <si>
    <t>ТП-151</t>
  </si>
  <si>
    <t>Восстановление кирпичной кладки, заделка швов</t>
  </si>
  <si>
    <t>ТП-153</t>
  </si>
  <si>
    <t>ТП-157</t>
  </si>
  <si>
    <t xml:space="preserve">ремонт фасада </t>
  </si>
  <si>
    <t>Восстановление швов, покраска</t>
  </si>
  <si>
    <t>ТП-163</t>
  </si>
  <si>
    <t>50 м2</t>
  </si>
  <si>
    <t>ТП-173</t>
  </si>
  <si>
    <t>ремонт строительной части</t>
  </si>
  <si>
    <t>Восстановление кирпичной кладки, ремонт шиферной кровли, заделка швов</t>
  </si>
  <si>
    <t>ТП-175</t>
  </si>
  <si>
    <t>35 м2</t>
  </si>
  <si>
    <t>ТП-176</t>
  </si>
  <si>
    <t>70 м2</t>
  </si>
  <si>
    <t>ТП-179</t>
  </si>
  <si>
    <t>ТП-181</t>
  </si>
  <si>
    <t>45 м2</t>
  </si>
  <si>
    <t>ремонт стены</t>
  </si>
  <si>
    <t>ТП-186</t>
  </si>
  <si>
    <t>ТП-201</t>
  </si>
  <si>
    <t>ТП-207</t>
  </si>
  <si>
    <t>ТП-219</t>
  </si>
  <si>
    <t>ТП-221</t>
  </si>
  <si>
    <t>40 м2</t>
  </si>
  <si>
    <t>ТП-235</t>
  </si>
  <si>
    <t>ТП-239</t>
  </si>
  <si>
    <t>48 м2</t>
  </si>
  <si>
    <t>ТП-243</t>
  </si>
  <si>
    <t>ТП-253</t>
  </si>
  <si>
    <t>20 м2</t>
  </si>
  <si>
    <t>ТП-256</t>
  </si>
  <si>
    <t>ТП-258</t>
  </si>
  <si>
    <t>53 м2</t>
  </si>
  <si>
    <t>ТП-260</t>
  </si>
  <si>
    <t>Заделка сколов бетона, покраска, побелка</t>
  </si>
  <si>
    <t>ТП-261</t>
  </si>
  <si>
    <t>Восстановление кирпичной кладки, ремонт плит, устройство сливов</t>
  </si>
  <si>
    <t>ТП-262</t>
  </si>
  <si>
    <t>Усиление плиты</t>
  </si>
  <si>
    <t>ТП-263</t>
  </si>
  <si>
    <t>Восстановление кирпичной кладки</t>
  </si>
  <si>
    <t>ТП-265</t>
  </si>
  <si>
    <t>Заделка отверстий</t>
  </si>
  <si>
    <t>ТП-266</t>
  </si>
  <si>
    <t>ТП-267</t>
  </si>
  <si>
    <t>ТП-277</t>
  </si>
  <si>
    <t>ТП-286</t>
  </si>
  <si>
    <t>РУ-0,4 кВ</t>
  </si>
  <si>
    <t>ТП-287</t>
  </si>
  <si>
    <t>Восстановление кирпичной кладки (цоколь)</t>
  </si>
  <si>
    <t>ТП-290</t>
  </si>
  <si>
    <t>ТП-292</t>
  </si>
  <si>
    <t>Закрепить панель, выполнить ремонт межанельных швов</t>
  </si>
  <si>
    <t>ТП-293</t>
  </si>
  <si>
    <t>ремонт разрушенных участков бетонных плит</t>
  </si>
  <si>
    <t>ТП-297</t>
  </si>
  <si>
    <t>ТП-601</t>
  </si>
  <si>
    <t>ремонт межпанельных швов</t>
  </si>
  <si>
    <t>ТП-602</t>
  </si>
  <si>
    <t>ТП-605</t>
  </si>
  <si>
    <t>ТП-607</t>
  </si>
  <si>
    <t>ТП-613</t>
  </si>
  <si>
    <t>60 м2</t>
  </si>
  <si>
    <t>февраль</t>
  </si>
  <si>
    <t>ТП-614</t>
  </si>
  <si>
    <t>ТП-617</t>
  </si>
  <si>
    <t>3 шт</t>
  </si>
  <si>
    <t>ТП-619</t>
  </si>
  <si>
    <t>ТП-622</t>
  </si>
  <si>
    <t>ТП-625</t>
  </si>
  <si>
    <t>ТП-626</t>
  </si>
  <si>
    <t>ТП-635</t>
  </si>
  <si>
    <t>1 шт</t>
  </si>
  <si>
    <t>ТП-638</t>
  </si>
  <si>
    <t>ТП-674</t>
  </si>
  <si>
    <t>ВЛ-6 кВ ф.13-141</t>
  </si>
  <si>
    <t>ремонт ВЛ-6 кВ с заменой опор</t>
  </si>
  <si>
    <t>22 опоры</t>
  </si>
  <si>
    <t>ВЛ-6 кВ ф.15-Трамвайный</t>
  </si>
  <si>
    <t>ремонт ВЛ-6 кВ с заменой провода</t>
  </si>
  <si>
    <t>5,9 км</t>
  </si>
  <si>
    <t>ВЛ-6 кВ ф.4-109</t>
  </si>
  <si>
    <t>ремонт  с заменой опор</t>
  </si>
  <si>
    <t>7 опор</t>
  </si>
  <si>
    <t>КЛ-6 кВ ф.7-167</t>
  </si>
  <si>
    <t>кабельного колодца</t>
  </si>
  <si>
    <t>АИИСКУЭ ЧС ЦК ЭСР</t>
  </si>
  <si>
    <t>ремонт системы АИИСКУЭ ЧС</t>
  </si>
  <si>
    <t>250 шт</t>
  </si>
  <si>
    <t>июнь-октябрь</t>
  </si>
  <si>
    <t>Благоустройство</t>
  </si>
  <si>
    <t>июнь-сентябрь</t>
  </si>
  <si>
    <t>ТП-401</t>
  </si>
  <si>
    <t xml:space="preserve">июнь </t>
  </si>
  <si>
    <t>ТП-417</t>
  </si>
  <si>
    <t>32 м2</t>
  </si>
  <si>
    <t xml:space="preserve">август </t>
  </si>
  <si>
    <t>ТП-419</t>
  </si>
  <si>
    <t>ТП-427</t>
  </si>
  <si>
    <t>ТП-428</t>
  </si>
  <si>
    <t>ТП-429</t>
  </si>
  <si>
    <t>ТП-431</t>
  </si>
  <si>
    <t>ТП-433</t>
  </si>
  <si>
    <t>ТП-434</t>
  </si>
  <si>
    <t>ТП-435</t>
  </si>
  <si>
    <t xml:space="preserve">июль </t>
  </si>
  <si>
    <t>ТП-436</t>
  </si>
  <si>
    <t>ТП-437</t>
  </si>
  <si>
    <t>ТП-457</t>
  </si>
  <si>
    <t>ТП-484</t>
  </si>
  <si>
    <t>КЛ-6 кВ ф.13-444; ф.11-498</t>
  </si>
  <si>
    <t>ремонт КЛ с заменой кабеля</t>
  </si>
  <si>
    <t>1х400м
1х150м
2х500м</t>
  </si>
  <si>
    <t xml:space="preserve">КЛ-6 кВ ф.22-429 ф.9-428 </t>
  </si>
  <si>
    <t>1х200м
1х150м</t>
  </si>
  <si>
    <t>КЛ-10 кВ ф.18-801, ф.17-800-1</t>
  </si>
  <si>
    <t>2х100м</t>
  </si>
  <si>
    <t>ВЛ-6 кВ ф. 6-26-С П/С Опорная 19 (6-26-С "Черная речка")</t>
  </si>
  <si>
    <t>ремонт ВЛ-6 кВ с заменой опор и кабеля</t>
  </si>
  <si>
    <t>2 опоры</t>
  </si>
  <si>
    <t>ВЛ-6 кВ ф.11-СК-1</t>
  </si>
  <si>
    <t>ремонт ВЛ</t>
  </si>
  <si>
    <t>11 опор</t>
  </si>
  <si>
    <t>ВЛ-6 кВ ф.20-Островский</t>
  </si>
  <si>
    <t>1 опора</t>
  </si>
  <si>
    <t>ВЛ-6 кВ ф.27-459</t>
  </si>
  <si>
    <t>5 опор</t>
  </si>
  <si>
    <t>ВЛ-6 кВ ф.8-454-2</t>
  </si>
  <si>
    <t>ВЛ-10 кВ ф.20-Сады</t>
  </si>
  <si>
    <t xml:space="preserve">АБК Климасенко, 26А </t>
  </si>
  <si>
    <t>ремонт аварийного освещения</t>
  </si>
  <si>
    <t xml:space="preserve">ноябрь </t>
  </si>
  <si>
    <t>ремонт вентиляции</t>
  </si>
  <si>
    <t>АИИСКУЭ ЧС ЗН ЭСР</t>
  </si>
  <si>
    <t>ремонт АИИСКУЭ ЧС</t>
  </si>
  <si>
    <t>125 шт</t>
  </si>
  <si>
    <t xml:space="preserve">октябрь - декабрь </t>
  </si>
  <si>
    <t xml:space="preserve">май - октябрь </t>
  </si>
  <si>
    <t>ТП-317</t>
  </si>
  <si>
    <t>Замена кровли</t>
  </si>
  <si>
    <t>ТП-348</t>
  </si>
  <si>
    <t>ТП-349</t>
  </si>
  <si>
    <t>Замена кровли, восстановление кипичной кладки</t>
  </si>
  <si>
    <t>ТП-353</t>
  </si>
  <si>
    <t>Восстановление кладки стен, штукатурка, побелка</t>
  </si>
  <si>
    <t>ТП-355</t>
  </si>
  <si>
    <t>ТП-372</t>
  </si>
  <si>
    <t>ТП-356</t>
  </si>
  <si>
    <t>ТП-357</t>
  </si>
  <si>
    <t xml:space="preserve">октябрь </t>
  </si>
  <si>
    <t>ТП-361</t>
  </si>
  <si>
    <t>ТП-373</t>
  </si>
  <si>
    <t>ТП-376</t>
  </si>
  <si>
    <t>ТП-380</t>
  </si>
  <si>
    <t>ТП-381</t>
  </si>
  <si>
    <t>ТП-385</t>
  </si>
  <si>
    <t>ТП-390</t>
  </si>
  <si>
    <t xml:space="preserve">ремонт </t>
  </si>
  <si>
    <t>Замена изоляторов</t>
  </si>
  <si>
    <t>ВЛ-10 кВ ф.10-354</t>
  </si>
  <si>
    <t>ВЛ-10 кВ ф. Отпайка СВ-1 ТП352 (ф.10-4-У от СВ-1 до ТП-352)</t>
  </si>
  <si>
    <t>ВЛ-10кВ ф.3 ВВОД (ф.5-ввод-3 РП-СИ ЦРП-2)</t>
  </si>
  <si>
    <t>ремонт ВЛ с заменой опор</t>
  </si>
  <si>
    <t>6 опор</t>
  </si>
  <si>
    <t>ВЛ-10кВ ф.6-20П</t>
  </si>
  <si>
    <t>ремонт ВЛ с заменой провода</t>
  </si>
  <si>
    <t>ВЛ-10кВ ф.РН-1</t>
  </si>
  <si>
    <t>ремонт ВЛ с заменой изоляторов</t>
  </si>
  <si>
    <t>Капитальный ремонт сантехнического оборудования душевой АБК Бугарева, 30</t>
  </si>
  <si>
    <t>АБК Бугарева, 30</t>
  </si>
  <si>
    <t>ремонт сантехнического-оборудования</t>
  </si>
  <si>
    <t>Ремонт труб, умывальников</t>
  </si>
  <si>
    <t>Ремонт проводки, замена светильников</t>
  </si>
  <si>
    <t>Капитальный ремонт крыльца АБК Бугарева, 30</t>
  </si>
  <si>
    <t>Восстановлеление защитных козырьков</t>
  </si>
  <si>
    <t xml:space="preserve">декабрь </t>
  </si>
  <si>
    <t>АИИСКУЭ ЧС КО ЭСР</t>
  </si>
  <si>
    <t>январь - август</t>
  </si>
  <si>
    <t xml:space="preserve">май - сентябрь </t>
  </si>
  <si>
    <t>ПС-1</t>
  </si>
  <si>
    <t>ремонт системы отопления</t>
  </si>
  <si>
    <t>Замена труб, радиаторов</t>
  </si>
  <si>
    <t>ПС-2</t>
  </si>
  <si>
    <t>ремонт санитарно-бытового сооружения</t>
  </si>
  <si>
    <t>ПС-3</t>
  </si>
  <si>
    <t>ремонт приемного портала</t>
  </si>
  <si>
    <t>ремонт помещения дежурного</t>
  </si>
  <si>
    <t>январь 2018</t>
  </si>
  <si>
    <t>ПС-5</t>
  </si>
  <si>
    <t>февраль 2018</t>
  </si>
  <si>
    <t>ПС-6</t>
  </si>
  <si>
    <t>ремонт ограждения</t>
  </si>
  <si>
    <t>20 м</t>
  </si>
  <si>
    <t>240 м2</t>
  </si>
  <si>
    <t>РП-1</t>
  </si>
  <si>
    <t>88 м2</t>
  </si>
  <si>
    <t>РП-2</t>
  </si>
  <si>
    <t>РП-3</t>
  </si>
  <si>
    <t>110 м2</t>
  </si>
  <si>
    <t>Восстановление кирпичной кладки, затирка швов, штукатурка под шубу</t>
  </si>
  <si>
    <t>РП-4</t>
  </si>
  <si>
    <t>РП-6</t>
  </si>
  <si>
    <t>РП-7</t>
  </si>
  <si>
    <t>73 м2</t>
  </si>
  <si>
    <t>ремонт кабельной перемычки</t>
  </si>
  <si>
    <t>Перекладка кабельной перемычки</t>
  </si>
  <si>
    <t>РП-8</t>
  </si>
  <si>
    <t>РП-9</t>
  </si>
  <si>
    <t>100 м2</t>
  </si>
  <si>
    <t>РП-16</t>
  </si>
  <si>
    <t>РП-18</t>
  </si>
  <si>
    <t>125 м2</t>
  </si>
  <si>
    <t>РП-20</t>
  </si>
  <si>
    <t>ремонт межблочных швов</t>
  </si>
  <si>
    <t>РП-24</t>
  </si>
  <si>
    <t>157 м2</t>
  </si>
  <si>
    <t>РП-25</t>
  </si>
  <si>
    <t>РП-26</t>
  </si>
  <si>
    <t>153 м2</t>
  </si>
  <si>
    <t>Капитальный ремонт пола  РП-27</t>
  </si>
  <si>
    <t>РП-27</t>
  </si>
  <si>
    <t>Капитальный ремонт кровли РП-33</t>
  </si>
  <si>
    <t>РП-33</t>
  </si>
  <si>
    <t>Капитальный ремонт кровли РП-92</t>
  </si>
  <si>
    <t>РП-92</t>
  </si>
  <si>
    <t>Капитальный ремонт системы пожарной сигнализации</t>
  </si>
  <si>
    <t>ЦРП-2</t>
  </si>
  <si>
    <t>ремонт автом. сист. пожарн. сигнализации</t>
  </si>
  <si>
    <t>Капитальный ремонт пола РУ-10 кВ ЦРП-2</t>
  </si>
  <si>
    <t xml:space="preserve">ремонт пола </t>
  </si>
  <si>
    <t>РУ-10 кВ</t>
  </si>
  <si>
    <t>Капитальный ремонт помещения РУ-10 кВ ЦРП-2</t>
  </si>
  <si>
    <t xml:space="preserve">ремонт помещения </t>
  </si>
  <si>
    <t>Капитальный ремонт кровли ЦРП-3</t>
  </si>
  <si>
    <t>ЦРП-3</t>
  </si>
  <si>
    <t xml:space="preserve">Замена кровли </t>
  </si>
  <si>
    <t>Капитальный ремонт строительной части ЦРП-3</t>
  </si>
  <si>
    <t>Восстановление кирпичной кладки, запирка швов, покраска, ремонт/замена плиты покрытия</t>
  </si>
  <si>
    <t>Капитальный ремонт пола ЦРП-3</t>
  </si>
  <si>
    <t>Капитальный ремонт системы вентиляции ТМХ ул.Орджоникидзе, 12</t>
  </si>
  <si>
    <t>Орджоникидзе, 12 ТМХ</t>
  </si>
  <si>
    <t>Капитальный ремонт системы вентиляции</t>
  </si>
  <si>
    <t>Восстановление работоспособности системы</t>
  </si>
  <si>
    <t>Капитальный ремонт отопления помещений производственной лаборатории АБК2, гараж, ул.Орджоникидзе, 12</t>
  </si>
  <si>
    <t>Орджоникидзе, 12, АБК 2, гараж</t>
  </si>
  <si>
    <t>ремонт отопления</t>
  </si>
  <si>
    <t>Капитальный ремонт системы освещения АБК1 ул.Орджоникидзе, 12</t>
  </si>
  <si>
    <t>Орджоникидзе, 12, ОДС, ПТО, ГИ</t>
  </si>
  <si>
    <t>ремонт освещения</t>
  </si>
  <si>
    <t>Замена светильников</t>
  </si>
  <si>
    <t>Капитальный ремонт системы вентиляции АБК1, ул.Орджоникидзе, 12</t>
  </si>
  <si>
    <t>Орджоникидзе, 12 АБК1</t>
  </si>
  <si>
    <t>Капитальный ремонт санитарно-бытового помещения АБК1 ул.Орджоникидзе, 12</t>
  </si>
  <si>
    <t>Орджоникидзе, 12, АБК 1</t>
  </si>
  <si>
    <t>Замена сантехнического оборудования, плитка, покраска</t>
  </si>
  <si>
    <t>Капитальный ремонт помещений 102, 104, 105,203 АБК1 ул.Орджоникидзе, 12</t>
  </si>
  <si>
    <t xml:space="preserve"> помещ. 102, 104, 105, 203</t>
  </si>
  <si>
    <t>ремонт помещений</t>
  </si>
  <si>
    <t>Покраска, замена линолеума</t>
  </si>
  <si>
    <t>Капитальный ремонт аварийного освещения АБК, АБК2, ТМХ ул.Орджоникидзе, 12</t>
  </si>
  <si>
    <t xml:space="preserve">Орджоникидзе,12 </t>
  </si>
  <si>
    <t>Замена светильников аварийного освещения</t>
  </si>
  <si>
    <t>ИТОГО по программе</t>
  </si>
</sst>
</file>

<file path=xl/styles.xml><?xml version="1.0" encoding="utf-8"?>
<styleSheet xmlns="http://schemas.openxmlformats.org/spreadsheetml/2006/main">
  <numFmts count="3">
    <numFmt numFmtId="164" formatCode="000000000"/>
    <numFmt numFmtId="165" formatCode="_(* #,##0_);_(* \(#,##0\);_(* &quot;-&quot;??_);_(@_)"/>
    <numFmt numFmtId="166" formatCode="&quot;$&quot;#,##0.00_);\(&quot;$&quot;#,##0.00\)"/>
  </numFmts>
  <fonts count="13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0" fontId="12" fillId="0" borderId="0"/>
    <xf numFmtId="166" fontId="3" fillId="0" borderId="0" applyFill="0" applyBorder="0" applyAlignment="0" applyProtection="0"/>
  </cellStyleXfs>
  <cellXfs count="61">
    <xf numFmtId="0" fontId="0" fillId="0" borderId="0" xfId="0"/>
    <xf numFmtId="0" fontId="3" fillId="0" borderId="0" xfId="2" applyFill="1"/>
    <xf numFmtId="0" fontId="2" fillId="0" borderId="0" xfId="2" applyFont="1"/>
    <xf numFmtId="0" fontId="4" fillId="0" borderId="0" xfId="2" applyFont="1"/>
    <xf numFmtId="0" fontId="3" fillId="0" borderId="0" xfId="2"/>
    <xf numFmtId="0" fontId="2" fillId="0" borderId="0" xfId="2" applyFont="1" applyFill="1"/>
    <xf numFmtId="3" fontId="3" fillId="0" borderId="0" xfId="2" applyNumberFormat="1"/>
    <xf numFmtId="0" fontId="3" fillId="0" borderId="0" xfId="2" applyFont="1"/>
    <xf numFmtId="0" fontId="6" fillId="0" borderId="0" xfId="2" applyFont="1" applyFill="1"/>
    <xf numFmtId="0" fontId="7" fillId="0" borderId="5" xfId="2" applyFont="1" applyBorder="1" applyAlignment="1">
      <alignment horizontal="center" vertical="center" wrapText="1"/>
    </xf>
    <xf numFmtId="3" fontId="7" fillId="0" borderId="5" xfId="2" applyNumberFormat="1" applyFont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wrapText="1"/>
    </xf>
    <xf numFmtId="0" fontId="10" fillId="0" borderId="5" xfId="2" applyFont="1" applyFill="1" applyBorder="1" applyAlignment="1">
      <alignment horizontal="left" vertical="center" wrapText="1"/>
    </xf>
    <xf numFmtId="0" fontId="2" fillId="0" borderId="5" xfId="3" applyFont="1" applyBorder="1" applyAlignment="1">
      <alignment horizontal="left" vertical="center" wrapText="1"/>
    </xf>
    <xf numFmtId="0" fontId="9" fillId="0" borderId="5" xfId="2" applyFont="1" applyBorder="1" applyAlignment="1">
      <alignment horizont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4" fontId="7" fillId="0" borderId="5" xfId="3" applyNumberFormat="1" applyFont="1" applyFill="1" applyBorder="1" applyAlignment="1">
      <alignment horizontal="center" vertical="center"/>
    </xf>
    <xf numFmtId="3" fontId="7" fillId="2" borderId="5" xfId="3" applyNumberFormat="1" applyFont="1" applyFill="1" applyBorder="1" applyAlignment="1">
      <alignment horizontal="center" vertical="center"/>
    </xf>
    <xf numFmtId="49" fontId="9" fillId="0" borderId="5" xfId="2" applyNumberFormat="1" applyFont="1" applyBorder="1" applyAlignment="1">
      <alignment horizontal="center" vertical="center" wrapText="1"/>
    </xf>
    <xf numFmtId="0" fontId="2" fillId="0" borderId="5" xfId="3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wrapText="1"/>
    </xf>
    <xf numFmtId="0" fontId="2" fillId="0" borderId="5" xfId="3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2" fillId="0" borderId="4" xfId="3" applyFont="1" applyBorder="1" applyAlignment="1">
      <alignment horizontal="left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4" fontId="7" fillId="0" borderId="4" xfId="3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wrapText="1"/>
    </xf>
    <xf numFmtId="0" fontId="8" fillId="0" borderId="5" xfId="2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vertical="center" wrapText="1"/>
    </xf>
    <xf numFmtId="0" fontId="2" fillId="0" borderId="5" xfId="3" applyFont="1" applyBorder="1" applyAlignment="1">
      <alignment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5" xfId="2" applyFont="1" applyBorder="1" applyAlignment="1">
      <alignment vertical="center" wrapText="1"/>
    </xf>
    <xf numFmtId="0" fontId="2" fillId="0" borderId="5" xfId="3" applyFont="1" applyFill="1" applyBorder="1" applyAlignment="1">
      <alignment vertical="center" wrapText="1"/>
    </xf>
    <xf numFmtId="0" fontId="8" fillId="0" borderId="5" xfId="1" applyFont="1" applyFill="1" applyBorder="1" applyAlignment="1">
      <alignment vertical="center" wrapText="1"/>
    </xf>
    <xf numFmtId="0" fontId="2" fillId="0" borderId="5" xfId="3" applyFont="1" applyBorder="1" applyAlignment="1">
      <alignment wrapText="1"/>
    </xf>
    <xf numFmtId="0" fontId="8" fillId="0" borderId="6" xfId="1" applyFont="1" applyFill="1" applyBorder="1" applyAlignment="1">
      <alignment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vertical="center" wrapText="1"/>
    </xf>
    <xf numFmtId="0" fontId="2" fillId="0" borderId="6" xfId="3" applyFont="1" applyFill="1" applyBorder="1" applyAlignment="1">
      <alignment vertical="center" wrapText="1"/>
    </xf>
    <xf numFmtId="0" fontId="2" fillId="0" borderId="5" xfId="2" applyFont="1" applyBorder="1" applyAlignment="1">
      <alignment wrapText="1"/>
    </xf>
    <xf numFmtId="0" fontId="8" fillId="0" borderId="5" xfId="3" applyFont="1" applyBorder="1" applyAlignment="1">
      <alignment vertical="center" wrapText="1"/>
    </xf>
    <xf numFmtId="0" fontId="3" fillId="0" borderId="5" xfId="2" applyFill="1" applyBorder="1"/>
    <xf numFmtId="0" fontId="8" fillId="0" borderId="1" xfId="2" applyFont="1" applyBorder="1" applyAlignment="1">
      <alignment wrapText="1"/>
    </xf>
    <xf numFmtId="0" fontId="8" fillId="0" borderId="2" xfId="2" applyFont="1" applyBorder="1" applyAlignment="1">
      <alignment wrapText="1"/>
    </xf>
    <xf numFmtId="0" fontId="8" fillId="0" borderId="3" xfId="2" applyFont="1" applyBorder="1" applyAlignment="1">
      <alignment wrapText="1"/>
    </xf>
    <xf numFmtId="165" fontId="7" fillId="0" borderId="5" xfId="6" applyNumberFormat="1" applyFont="1" applyBorder="1" applyAlignment="1">
      <alignment vertical="center"/>
    </xf>
    <xf numFmtId="165" fontId="0" fillId="0" borderId="5" xfId="6" applyNumberFormat="1" applyFont="1" applyBorder="1"/>
    <xf numFmtId="3" fontId="0" fillId="0" borderId="5" xfId="6" applyNumberFormat="1" applyFont="1" applyBorder="1"/>
    <xf numFmtId="0" fontId="3" fillId="0" borderId="5" xfId="2" applyFont="1" applyBorder="1"/>
    <xf numFmtId="0" fontId="8" fillId="0" borderId="0" xfId="2" applyFont="1" applyAlignment="1">
      <alignment horizontal="right" wrapText="1"/>
    </xf>
    <xf numFmtId="3" fontId="3" fillId="0" borderId="0" xfId="2" applyNumberFormat="1" applyFont="1"/>
    <xf numFmtId="0" fontId="6" fillId="0" borderId="0" xfId="2" applyFont="1" applyFill="1" applyAlignment="1">
      <alignment horizontal="center"/>
    </xf>
    <xf numFmtId="3" fontId="6" fillId="0" borderId="0" xfId="2" applyNumberFormat="1" applyFont="1" applyFill="1" applyAlignment="1">
      <alignment horizontal="center"/>
    </xf>
    <xf numFmtId="0" fontId="7" fillId="0" borderId="5" xfId="2" applyFont="1" applyFill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3" fontId="7" fillId="0" borderId="3" xfId="2" applyNumberFormat="1" applyFont="1" applyBorder="1" applyAlignment="1">
      <alignment horizontal="center" vertical="center" wrapText="1"/>
    </xf>
  </cellXfs>
  <cellStyles count="9">
    <cellStyle name="Обычный" xfId="0" builtinId="0"/>
    <cellStyle name="Обычный 2" xfId="2"/>
    <cellStyle name="Обычный 2 2" xfId="3"/>
    <cellStyle name="Обычный 3" xfId="5"/>
    <cellStyle name="Обычный 7" xfId="7"/>
    <cellStyle name="Обычный_Таня" xfId="1"/>
    <cellStyle name="Процентный 2" xfId="4"/>
    <cellStyle name="Финансовый 2" xfId="6"/>
    <cellStyle name="Финансовый 5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6"/>
  <sheetViews>
    <sheetView tabSelected="1" zoomScale="115" zoomScaleNormal="115" workbookViewId="0">
      <pane ySplit="5" topLeftCell="A9" activePane="bottomLeft" state="frozen"/>
      <selection pane="bottomLeft" activeCell="D227" sqref="D227"/>
    </sheetView>
  </sheetViews>
  <sheetFormatPr defaultRowHeight="12.75"/>
  <cols>
    <col min="1" max="1" width="5.5703125" style="1" bestFit="1" customWidth="1"/>
    <col min="2" max="2" width="28.7109375" style="4" customWidth="1"/>
    <col min="3" max="3" width="15" style="3" customWidth="1"/>
    <col min="4" max="4" width="14.42578125" style="4" customWidth="1"/>
    <col min="5" max="5" width="9.28515625" style="4" customWidth="1"/>
    <col min="6" max="6" width="21.42578125" style="4" customWidth="1"/>
    <col min="7" max="7" width="17.42578125" style="4" customWidth="1"/>
    <col min="8" max="8" width="13.140625" style="4" customWidth="1"/>
    <col min="9" max="9" width="18.28515625" style="6" customWidth="1"/>
    <col min="10" max="10" width="13.7109375" style="7" customWidth="1"/>
    <col min="11" max="16384" width="9.140625" style="4"/>
  </cols>
  <sheetData>
    <row r="1" spans="1:10" hidden="1">
      <c r="B1" s="2" t="s">
        <v>18</v>
      </c>
      <c r="I1" s="4"/>
      <c r="J1" s="4"/>
    </row>
    <row r="2" spans="1:10" ht="27" customHeight="1">
      <c r="A2" s="53" t="s">
        <v>19</v>
      </c>
      <c r="B2" s="53"/>
      <c r="C2" s="53"/>
      <c r="D2" s="53"/>
      <c r="E2" s="53"/>
      <c r="F2" s="53"/>
      <c r="G2" s="53"/>
      <c r="H2" s="53"/>
      <c r="I2" s="54"/>
      <c r="J2" s="53"/>
    </row>
    <row r="3" spans="1:10" ht="15" customHeight="1">
      <c r="A3" s="8"/>
    </row>
    <row r="4" spans="1:10" ht="13.5" customHeight="1">
      <c r="A4" s="55" t="s">
        <v>20</v>
      </c>
      <c r="B4" s="56" t="s">
        <v>21</v>
      </c>
      <c r="C4" s="57" t="s">
        <v>0</v>
      </c>
      <c r="D4" s="56" t="s">
        <v>1</v>
      </c>
      <c r="E4" s="56" t="s">
        <v>22</v>
      </c>
      <c r="F4" s="56" t="s">
        <v>23</v>
      </c>
      <c r="G4" s="58" t="s">
        <v>24</v>
      </c>
      <c r="H4" s="59"/>
      <c r="I4" s="60"/>
      <c r="J4" s="56" t="s">
        <v>25</v>
      </c>
    </row>
    <row r="5" spans="1:10">
      <c r="A5" s="55"/>
      <c r="B5" s="56"/>
      <c r="C5" s="57"/>
      <c r="D5" s="56"/>
      <c r="E5" s="56"/>
      <c r="F5" s="56"/>
      <c r="G5" s="9" t="s">
        <v>2</v>
      </c>
      <c r="H5" s="9" t="s">
        <v>3</v>
      </c>
      <c r="I5" s="10" t="s">
        <v>4</v>
      </c>
      <c r="J5" s="56"/>
    </row>
    <row r="6" spans="1:10">
      <c r="A6" s="11">
        <v>1</v>
      </c>
      <c r="B6" s="12" t="str">
        <f>CONCATENATE($B$1," ",D6," ",C6)</f>
        <v>Капитальный ремонт дверей ТП-21</v>
      </c>
      <c r="C6" s="13" t="s">
        <v>26</v>
      </c>
      <c r="D6" s="14" t="s">
        <v>27</v>
      </c>
      <c r="E6" s="15" t="s">
        <v>5</v>
      </c>
      <c r="F6" s="16" t="s">
        <v>28</v>
      </c>
      <c r="G6" s="17">
        <v>120000</v>
      </c>
      <c r="H6" s="18">
        <f>G6*0.38</f>
        <v>45600</v>
      </c>
      <c r="I6" s="18">
        <f>G6*0.62</f>
        <v>74400</v>
      </c>
      <c r="J6" s="19" t="s">
        <v>7</v>
      </c>
    </row>
    <row r="7" spans="1:10" ht="45">
      <c r="A7" s="11">
        <v>2</v>
      </c>
      <c r="B7" s="12" t="str">
        <f>CONCATENATE($B$1," ",D7," ",C7)</f>
        <v>Капитальный ремонт фасада ТП-28</v>
      </c>
      <c r="C7" s="13" t="s">
        <v>29</v>
      </c>
      <c r="D7" s="14" t="s">
        <v>30</v>
      </c>
      <c r="E7" s="15" t="s">
        <v>5</v>
      </c>
      <c r="F7" s="16" t="s">
        <v>31</v>
      </c>
      <c r="G7" s="17">
        <v>200000</v>
      </c>
      <c r="H7" s="18">
        <f t="shared" ref="H7:H70" si="0">G7*0.38</f>
        <v>76000</v>
      </c>
      <c r="I7" s="18">
        <f t="shared" ref="I7:I70" si="1">G7*0.62</f>
        <v>124000</v>
      </c>
      <c r="J7" s="19" t="s">
        <v>32</v>
      </c>
    </row>
    <row r="8" spans="1:10">
      <c r="A8" s="11">
        <v>3</v>
      </c>
      <c r="B8" s="12" t="str">
        <f>CONCATENATE($B$1," ",D8," ",C8)</f>
        <v>Капитальный ремонт дверей ТП-43</v>
      </c>
      <c r="C8" s="13" t="s">
        <v>33</v>
      </c>
      <c r="D8" s="14" t="s">
        <v>27</v>
      </c>
      <c r="E8" s="15" t="s">
        <v>5</v>
      </c>
      <c r="F8" s="16" t="s">
        <v>28</v>
      </c>
      <c r="G8" s="17">
        <v>120000</v>
      </c>
      <c r="H8" s="18">
        <f t="shared" si="0"/>
        <v>45600</v>
      </c>
      <c r="I8" s="18">
        <f t="shared" si="1"/>
        <v>74400</v>
      </c>
      <c r="J8" s="19" t="s">
        <v>7</v>
      </c>
    </row>
    <row r="9" spans="1:10">
      <c r="A9" s="11">
        <v>4</v>
      </c>
      <c r="B9" s="12" t="s">
        <v>34</v>
      </c>
      <c r="C9" s="13" t="s">
        <v>35</v>
      </c>
      <c r="D9" s="14" t="s">
        <v>36</v>
      </c>
      <c r="E9" s="15" t="s">
        <v>5</v>
      </c>
      <c r="F9" s="16" t="s">
        <v>37</v>
      </c>
      <c r="G9" s="17">
        <v>60000</v>
      </c>
      <c r="H9" s="18">
        <f t="shared" si="0"/>
        <v>22800</v>
      </c>
      <c r="I9" s="18">
        <f t="shared" si="1"/>
        <v>37200</v>
      </c>
      <c r="J9" s="19" t="s">
        <v>7</v>
      </c>
    </row>
    <row r="10" spans="1:10">
      <c r="A10" s="11">
        <v>5</v>
      </c>
      <c r="B10" s="12" t="s">
        <v>38</v>
      </c>
      <c r="C10" s="13" t="s">
        <v>39</v>
      </c>
      <c r="D10" s="14" t="s">
        <v>36</v>
      </c>
      <c r="E10" s="15" t="s">
        <v>5</v>
      </c>
      <c r="F10" s="16" t="s">
        <v>37</v>
      </c>
      <c r="G10" s="17">
        <v>60000</v>
      </c>
      <c r="H10" s="18">
        <f t="shared" si="0"/>
        <v>22800</v>
      </c>
      <c r="I10" s="18">
        <f t="shared" si="1"/>
        <v>37200</v>
      </c>
      <c r="J10" s="19" t="s">
        <v>7</v>
      </c>
    </row>
    <row r="11" spans="1:10">
      <c r="A11" s="11">
        <v>6</v>
      </c>
      <c r="B11" s="12" t="s">
        <v>40</v>
      </c>
      <c r="C11" s="13" t="s">
        <v>41</v>
      </c>
      <c r="D11" s="14" t="s">
        <v>30</v>
      </c>
      <c r="E11" s="15" t="s">
        <v>5</v>
      </c>
      <c r="F11" s="16" t="s">
        <v>42</v>
      </c>
      <c r="G11" s="17">
        <v>70000</v>
      </c>
      <c r="H11" s="18">
        <f t="shared" si="0"/>
        <v>26600</v>
      </c>
      <c r="I11" s="18">
        <f t="shared" si="1"/>
        <v>43400</v>
      </c>
      <c r="J11" s="19" t="s">
        <v>7</v>
      </c>
    </row>
    <row r="12" spans="1:10">
      <c r="A12" s="11">
        <v>7</v>
      </c>
      <c r="B12" s="12" t="s">
        <v>43</v>
      </c>
      <c r="C12" s="13" t="s">
        <v>44</v>
      </c>
      <c r="D12" s="14" t="s">
        <v>45</v>
      </c>
      <c r="E12" s="15" t="s">
        <v>5</v>
      </c>
      <c r="F12" s="16" t="s">
        <v>46</v>
      </c>
      <c r="G12" s="17">
        <v>250000</v>
      </c>
      <c r="H12" s="18">
        <f t="shared" si="0"/>
        <v>95000</v>
      </c>
      <c r="I12" s="18">
        <f t="shared" si="1"/>
        <v>155000</v>
      </c>
      <c r="J12" s="19" t="s">
        <v>7</v>
      </c>
    </row>
    <row r="13" spans="1:10" ht="22.5">
      <c r="A13" s="11">
        <v>8</v>
      </c>
      <c r="B13" s="12" t="s">
        <v>47</v>
      </c>
      <c r="C13" s="13" t="s">
        <v>44</v>
      </c>
      <c r="D13" s="14" t="s">
        <v>30</v>
      </c>
      <c r="E13" s="15" t="s">
        <v>5</v>
      </c>
      <c r="F13" s="16" t="s">
        <v>48</v>
      </c>
      <c r="G13" s="17">
        <v>120000</v>
      </c>
      <c r="H13" s="18">
        <f t="shared" si="0"/>
        <v>45600</v>
      </c>
      <c r="I13" s="18">
        <f t="shared" si="1"/>
        <v>74400</v>
      </c>
      <c r="J13" s="19" t="s">
        <v>7</v>
      </c>
    </row>
    <row r="14" spans="1:10">
      <c r="A14" s="11">
        <v>9</v>
      </c>
      <c r="B14" s="12" t="s">
        <v>49</v>
      </c>
      <c r="C14" s="13" t="s">
        <v>50</v>
      </c>
      <c r="D14" s="14" t="s">
        <v>45</v>
      </c>
      <c r="E14" s="15" t="s">
        <v>5</v>
      </c>
      <c r="F14" s="16" t="s">
        <v>51</v>
      </c>
      <c r="G14" s="17">
        <v>250000</v>
      </c>
      <c r="H14" s="18">
        <f t="shared" si="0"/>
        <v>95000</v>
      </c>
      <c r="I14" s="18">
        <f t="shared" si="1"/>
        <v>155000</v>
      </c>
      <c r="J14" s="19" t="s">
        <v>7</v>
      </c>
    </row>
    <row r="15" spans="1:10">
      <c r="A15" s="11">
        <v>10</v>
      </c>
      <c r="B15" s="12" t="s">
        <v>52</v>
      </c>
      <c r="C15" s="13" t="s">
        <v>53</v>
      </c>
      <c r="D15" s="14" t="s">
        <v>45</v>
      </c>
      <c r="E15" s="15" t="s">
        <v>5</v>
      </c>
      <c r="F15" s="16" t="s">
        <v>51</v>
      </c>
      <c r="G15" s="17">
        <v>250000</v>
      </c>
      <c r="H15" s="18">
        <f t="shared" si="0"/>
        <v>95000</v>
      </c>
      <c r="I15" s="18">
        <f t="shared" si="1"/>
        <v>155000</v>
      </c>
      <c r="J15" s="19" t="s">
        <v>6</v>
      </c>
    </row>
    <row r="16" spans="1:10" ht="45">
      <c r="A16" s="11">
        <v>11</v>
      </c>
      <c r="B16" s="12" t="s">
        <v>54</v>
      </c>
      <c r="C16" s="13" t="s">
        <v>53</v>
      </c>
      <c r="D16" s="14" t="s">
        <v>30</v>
      </c>
      <c r="E16" s="15" t="s">
        <v>5</v>
      </c>
      <c r="F16" s="16" t="s">
        <v>55</v>
      </c>
      <c r="G16" s="17">
        <v>200000</v>
      </c>
      <c r="H16" s="18">
        <f t="shared" si="0"/>
        <v>76000</v>
      </c>
      <c r="I16" s="18">
        <f t="shared" si="1"/>
        <v>124000</v>
      </c>
      <c r="J16" s="19" t="s">
        <v>7</v>
      </c>
    </row>
    <row r="17" spans="1:10" ht="25.5">
      <c r="A17" s="11">
        <v>12</v>
      </c>
      <c r="B17" s="12" t="s">
        <v>56</v>
      </c>
      <c r="C17" s="13" t="s">
        <v>53</v>
      </c>
      <c r="D17" s="14" t="s">
        <v>57</v>
      </c>
      <c r="E17" s="15" t="s">
        <v>5</v>
      </c>
      <c r="F17" s="16" t="s">
        <v>37</v>
      </c>
      <c r="G17" s="17">
        <v>100000</v>
      </c>
      <c r="H17" s="18">
        <f t="shared" si="0"/>
        <v>38000</v>
      </c>
      <c r="I17" s="18">
        <f t="shared" si="1"/>
        <v>62000</v>
      </c>
      <c r="J17" s="19" t="s">
        <v>7</v>
      </c>
    </row>
    <row r="18" spans="1:10" ht="33.75">
      <c r="A18" s="11">
        <v>13</v>
      </c>
      <c r="B18" s="12" t="s">
        <v>58</v>
      </c>
      <c r="C18" s="13" t="s">
        <v>59</v>
      </c>
      <c r="D18" s="14" t="s">
        <v>30</v>
      </c>
      <c r="E18" s="15" t="s">
        <v>5</v>
      </c>
      <c r="F18" s="16" t="s">
        <v>60</v>
      </c>
      <c r="G18" s="17">
        <v>120000</v>
      </c>
      <c r="H18" s="18">
        <f t="shared" si="0"/>
        <v>45600</v>
      </c>
      <c r="I18" s="18">
        <f t="shared" si="1"/>
        <v>74400</v>
      </c>
      <c r="J18" s="19" t="s">
        <v>7</v>
      </c>
    </row>
    <row r="19" spans="1:10">
      <c r="A19" s="11">
        <v>14</v>
      </c>
      <c r="B19" s="12" t="s">
        <v>61</v>
      </c>
      <c r="C19" s="13" t="s">
        <v>62</v>
      </c>
      <c r="D19" s="14" t="s">
        <v>36</v>
      </c>
      <c r="E19" s="15" t="s">
        <v>5</v>
      </c>
      <c r="F19" s="16" t="s">
        <v>37</v>
      </c>
      <c r="G19" s="17">
        <v>60000</v>
      </c>
      <c r="H19" s="18">
        <f t="shared" si="0"/>
        <v>22800</v>
      </c>
      <c r="I19" s="18">
        <f t="shared" si="1"/>
        <v>37200</v>
      </c>
      <c r="J19" s="19" t="s">
        <v>7</v>
      </c>
    </row>
    <row r="20" spans="1:10">
      <c r="A20" s="11">
        <v>15</v>
      </c>
      <c r="B20" s="12" t="s">
        <v>63</v>
      </c>
      <c r="C20" s="13" t="s">
        <v>64</v>
      </c>
      <c r="D20" s="14" t="s">
        <v>45</v>
      </c>
      <c r="E20" s="15" t="s">
        <v>5</v>
      </c>
      <c r="F20" s="16" t="s">
        <v>65</v>
      </c>
      <c r="G20" s="17">
        <v>250000</v>
      </c>
      <c r="H20" s="18">
        <f t="shared" si="0"/>
        <v>95000</v>
      </c>
      <c r="I20" s="18">
        <f t="shared" si="1"/>
        <v>155000</v>
      </c>
      <c r="J20" s="19" t="s">
        <v>7</v>
      </c>
    </row>
    <row r="21" spans="1:10">
      <c r="A21" s="11">
        <v>16</v>
      </c>
      <c r="B21" s="12" t="s">
        <v>66</v>
      </c>
      <c r="C21" s="13" t="s">
        <v>67</v>
      </c>
      <c r="D21" s="14" t="s">
        <v>45</v>
      </c>
      <c r="E21" s="15" t="s">
        <v>5</v>
      </c>
      <c r="F21" s="16" t="s">
        <v>65</v>
      </c>
      <c r="G21" s="17">
        <v>250000</v>
      </c>
      <c r="H21" s="18">
        <f t="shared" si="0"/>
        <v>95000</v>
      </c>
      <c r="I21" s="18">
        <f t="shared" si="1"/>
        <v>155000</v>
      </c>
      <c r="J21" s="19" t="s">
        <v>7</v>
      </c>
    </row>
    <row r="22" spans="1:10" ht="45">
      <c r="A22" s="11">
        <v>17</v>
      </c>
      <c r="B22" s="12" t="s">
        <v>68</v>
      </c>
      <c r="C22" s="13" t="s">
        <v>67</v>
      </c>
      <c r="D22" s="14" t="s">
        <v>30</v>
      </c>
      <c r="E22" s="15" t="s">
        <v>5</v>
      </c>
      <c r="F22" s="16" t="s">
        <v>55</v>
      </c>
      <c r="G22" s="17">
        <v>150000</v>
      </c>
      <c r="H22" s="18">
        <f t="shared" si="0"/>
        <v>57000</v>
      </c>
      <c r="I22" s="18">
        <f t="shared" si="1"/>
        <v>93000</v>
      </c>
      <c r="J22" s="19" t="s">
        <v>12</v>
      </c>
    </row>
    <row r="23" spans="1:10">
      <c r="A23" s="11">
        <v>18</v>
      </c>
      <c r="B23" s="12" t="s">
        <v>69</v>
      </c>
      <c r="C23" s="13" t="s">
        <v>70</v>
      </c>
      <c r="D23" s="14" t="s">
        <v>45</v>
      </c>
      <c r="E23" s="15" t="s">
        <v>5</v>
      </c>
      <c r="F23" s="16" t="s">
        <v>51</v>
      </c>
      <c r="G23" s="17">
        <v>250000</v>
      </c>
      <c r="H23" s="18">
        <f t="shared" si="0"/>
        <v>95000</v>
      </c>
      <c r="I23" s="18">
        <f t="shared" si="1"/>
        <v>155000</v>
      </c>
      <c r="J23" s="19" t="s">
        <v>7</v>
      </c>
    </row>
    <row r="24" spans="1:10" ht="33.75">
      <c r="A24" s="11">
        <v>19</v>
      </c>
      <c r="B24" s="12" t="str">
        <f>CONCATENATE($B$1," ",D24," ",C24)</f>
        <v>Капитальный ремонт фасада ТП-111</v>
      </c>
      <c r="C24" s="13" t="s">
        <v>70</v>
      </c>
      <c r="D24" s="14" t="s">
        <v>30</v>
      </c>
      <c r="E24" s="15" t="s">
        <v>5</v>
      </c>
      <c r="F24" s="16" t="s">
        <v>60</v>
      </c>
      <c r="G24" s="17">
        <v>120000</v>
      </c>
      <c r="H24" s="18">
        <f t="shared" si="0"/>
        <v>45600</v>
      </c>
      <c r="I24" s="18">
        <f t="shared" si="1"/>
        <v>74400</v>
      </c>
      <c r="J24" s="19" t="s">
        <v>8</v>
      </c>
    </row>
    <row r="25" spans="1:10">
      <c r="A25" s="11">
        <v>20</v>
      </c>
      <c r="B25" s="12" t="str">
        <f t="shared" ref="B25:B91" si="2">CONCATENATE($B$1," ",D25," ",C25)</f>
        <v>Капитальный ремонт кровли ТП-125</v>
      </c>
      <c r="C25" s="13" t="s">
        <v>71</v>
      </c>
      <c r="D25" s="14" t="s">
        <v>45</v>
      </c>
      <c r="E25" s="15" t="s">
        <v>5</v>
      </c>
      <c r="F25" s="16" t="s">
        <v>72</v>
      </c>
      <c r="G25" s="17">
        <v>250000</v>
      </c>
      <c r="H25" s="18">
        <f t="shared" si="0"/>
        <v>95000</v>
      </c>
      <c r="I25" s="18">
        <f t="shared" si="1"/>
        <v>155000</v>
      </c>
      <c r="J25" s="19" t="s">
        <v>7</v>
      </c>
    </row>
    <row r="26" spans="1:10">
      <c r="A26" s="11">
        <v>21</v>
      </c>
      <c r="B26" s="12" t="str">
        <f t="shared" si="2"/>
        <v>Капитальный ремонт дверей ТП-125</v>
      </c>
      <c r="C26" s="13" t="s">
        <v>71</v>
      </c>
      <c r="D26" s="14" t="s">
        <v>27</v>
      </c>
      <c r="E26" s="15" t="s">
        <v>5</v>
      </c>
      <c r="F26" s="16" t="s">
        <v>73</v>
      </c>
      <c r="G26" s="17">
        <v>240000</v>
      </c>
      <c r="H26" s="18">
        <f t="shared" si="0"/>
        <v>91200</v>
      </c>
      <c r="I26" s="18">
        <f t="shared" si="1"/>
        <v>148800</v>
      </c>
      <c r="J26" s="19" t="s">
        <v>16</v>
      </c>
    </row>
    <row r="27" spans="1:10">
      <c r="A27" s="11">
        <v>22</v>
      </c>
      <c r="B27" s="12" t="str">
        <f t="shared" si="2"/>
        <v>Капитальный ремонт кровли ТП-129</v>
      </c>
      <c r="C27" s="13" t="s">
        <v>74</v>
      </c>
      <c r="D27" s="14" t="s">
        <v>45</v>
      </c>
      <c r="E27" s="15" t="s">
        <v>5</v>
      </c>
      <c r="F27" s="16" t="s">
        <v>51</v>
      </c>
      <c r="G27" s="17">
        <v>250000</v>
      </c>
      <c r="H27" s="18">
        <f t="shared" si="0"/>
        <v>95000</v>
      </c>
      <c r="I27" s="18">
        <f t="shared" si="1"/>
        <v>155000</v>
      </c>
      <c r="J27" s="19" t="s">
        <v>8</v>
      </c>
    </row>
    <row r="28" spans="1:10" ht="45">
      <c r="A28" s="11">
        <v>23</v>
      </c>
      <c r="B28" s="12" t="str">
        <f t="shared" si="2"/>
        <v>Капитальный ремонт фасада ТП-129</v>
      </c>
      <c r="C28" s="13" t="s">
        <v>74</v>
      </c>
      <c r="D28" s="14" t="s">
        <v>30</v>
      </c>
      <c r="E28" s="15" t="s">
        <v>5</v>
      </c>
      <c r="F28" s="16" t="s">
        <v>55</v>
      </c>
      <c r="G28" s="17">
        <v>150000</v>
      </c>
      <c r="H28" s="18">
        <f t="shared" si="0"/>
        <v>57000</v>
      </c>
      <c r="I28" s="18">
        <f t="shared" si="1"/>
        <v>93000</v>
      </c>
      <c r="J28" s="19" t="s">
        <v>8</v>
      </c>
    </row>
    <row r="29" spans="1:10">
      <c r="A29" s="11">
        <v>24</v>
      </c>
      <c r="B29" s="12" t="str">
        <f t="shared" si="2"/>
        <v>Капитальный ремонт кровли ТП-134</v>
      </c>
      <c r="C29" s="13" t="s">
        <v>75</v>
      </c>
      <c r="D29" s="20" t="s">
        <v>45</v>
      </c>
      <c r="E29" s="21" t="s">
        <v>5</v>
      </c>
      <c r="F29" s="22" t="s">
        <v>51</v>
      </c>
      <c r="G29" s="17">
        <v>250000</v>
      </c>
      <c r="H29" s="18">
        <f t="shared" si="0"/>
        <v>95000</v>
      </c>
      <c r="I29" s="18">
        <f t="shared" si="1"/>
        <v>155000</v>
      </c>
      <c r="J29" s="19" t="s">
        <v>7</v>
      </c>
    </row>
    <row r="30" spans="1:10">
      <c r="A30" s="11">
        <v>25</v>
      </c>
      <c r="B30" s="12" t="str">
        <f>CONCATENATE($B$1," ",D30," ",C30)</f>
        <v>Капитальный ремонт кровли ТП-139</v>
      </c>
      <c r="C30" s="13" t="s">
        <v>76</v>
      </c>
      <c r="D30" s="14" t="s">
        <v>45</v>
      </c>
      <c r="E30" s="15" t="s">
        <v>5</v>
      </c>
      <c r="F30" s="16" t="s">
        <v>51</v>
      </c>
      <c r="G30" s="17">
        <v>250000</v>
      </c>
      <c r="H30" s="18">
        <f t="shared" si="0"/>
        <v>95000</v>
      </c>
      <c r="I30" s="18">
        <f t="shared" si="1"/>
        <v>155000</v>
      </c>
      <c r="J30" s="19" t="s">
        <v>7</v>
      </c>
    </row>
    <row r="31" spans="1:10" ht="33.75">
      <c r="A31" s="11">
        <v>26</v>
      </c>
      <c r="B31" s="12" t="str">
        <f t="shared" si="2"/>
        <v>Капитальный ремонт фасада ТП-139</v>
      </c>
      <c r="C31" s="13" t="s">
        <v>76</v>
      </c>
      <c r="D31" s="14" t="s">
        <v>30</v>
      </c>
      <c r="E31" s="15" t="s">
        <v>5</v>
      </c>
      <c r="F31" s="16" t="s">
        <v>60</v>
      </c>
      <c r="G31" s="17">
        <v>120000</v>
      </c>
      <c r="H31" s="18">
        <f t="shared" si="0"/>
        <v>45600</v>
      </c>
      <c r="I31" s="18">
        <f t="shared" si="1"/>
        <v>74400</v>
      </c>
      <c r="J31" s="19" t="s">
        <v>8</v>
      </c>
    </row>
    <row r="32" spans="1:10">
      <c r="A32" s="11">
        <v>27</v>
      </c>
      <c r="B32" s="12" t="str">
        <f t="shared" si="2"/>
        <v>Капитальный ремонт дверей ТП-141</v>
      </c>
      <c r="C32" s="13" t="s">
        <v>77</v>
      </c>
      <c r="D32" s="14" t="s">
        <v>27</v>
      </c>
      <c r="E32" s="15" t="s">
        <v>5</v>
      </c>
      <c r="F32" s="16" t="s">
        <v>73</v>
      </c>
      <c r="G32" s="17">
        <v>240000</v>
      </c>
      <c r="H32" s="18">
        <f t="shared" si="0"/>
        <v>91200</v>
      </c>
      <c r="I32" s="18">
        <f t="shared" si="1"/>
        <v>148800</v>
      </c>
      <c r="J32" s="19" t="s">
        <v>15</v>
      </c>
    </row>
    <row r="33" spans="1:10">
      <c r="A33" s="11">
        <v>28</v>
      </c>
      <c r="B33" s="12" t="str">
        <f t="shared" si="2"/>
        <v>Капитальный ремонт кровли ТП-143</v>
      </c>
      <c r="C33" s="13" t="s">
        <v>78</v>
      </c>
      <c r="D33" s="14" t="s">
        <v>45</v>
      </c>
      <c r="E33" s="15" t="s">
        <v>5</v>
      </c>
      <c r="F33" s="16" t="s">
        <v>37</v>
      </c>
      <c r="G33" s="17">
        <v>250000</v>
      </c>
      <c r="H33" s="18">
        <f t="shared" si="0"/>
        <v>95000</v>
      </c>
      <c r="I33" s="18">
        <f t="shared" si="1"/>
        <v>155000</v>
      </c>
      <c r="J33" s="19" t="s">
        <v>7</v>
      </c>
    </row>
    <row r="34" spans="1:10" ht="45">
      <c r="A34" s="11">
        <v>29</v>
      </c>
      <c r="B34" s="12" t="str">
        <f t="shared" si="2"/>
        <v>Капитальный ремонт фасада ТП-143</v>
      </c>
      <c r="C34" s="13" t="s">
        <v>78</v>
      </c>
      <c r="D34" s="14" t="s">
        <v>30</v>
      </c>
      <c r="E34" s="15" t="s">
        <v>5</v>
      </c>
      <c r="F34" s="16" t="s">
        <v>55</v>
      </c>
      <c r="G34" s="17">
        <v>120000</v>
      </c>
      <c r="H34" s="18">
        <f t="shared" si="0"/>
        <v>45600</v>
      </c>
      <c r="I34" s="18">
        <f t="shared" si="1"/>
        <v>74400</v>
      </c>
      <c r="J34" s="19" t="s">
        <v>8</v>
      </c>
    </row>
    <row r="35" spans="1:10">
      <c r="A35" s="11">
        <v>30</v>
      </c>
      <c r="B35" s="12" t="str">
        <f t="shared" si="2"/>
        <v>Капитальный ремонт кровли ТП-151</v>
      </c>
      <c r="C35" s="13" t="s">
        <v>79</v>
      </c>
      <c r="D35" s="14" t="s">
        <v>45</v>
      </c>
      <c r="E35" s="15" t="s">
        <v>5</v>
      </c>
      <c r="F35" s="16" t="s">
        <v>37</v>
      </c>
      <c r="G35" s="17">
        <v>250000</v>
      </c>
      <c r="H35" s="18">
        <f t="shared" si="0"/>
        <v>95000</v>
      </c>
      <c r="I35" s="18">
        <f t="shared" si="1"/>
        <v>155000</v>
      </c>
      <c r="J35" s="19" t="s">
        <v>8</v>
      </c>
    </row>
    <row r="36" spans="1:10" ht="22.5">
      <c r="A36" s="11">
        <v>31</v>
      </c>
      <c r="B36" s="12" t="str">
        <f t="shared" si="2"/>
        <v>Капитальный ремонт фасада ТП-151</v>
      </c>
      <c r="C36" s="13" t="s">
        <v>79</v>
      </c>
      <c r="D36" s="14" t="s">
        <v>30</v>
      </c>
      <c r="E36" s="15" t="s">
        <v>5</v>
      </c>
      <c r="F36" s="16" t="s">
        <v>80</v>
      </c>
      <c r="G36" s="17">
        <v>120000</v>
      </c>
      <c r="H36" s="18">
        <f t="shared" si="0"/>
        <v>45600</v>
      </c>
      <c r="I36" s="18">
        <f t="shared" si="1"/>
        <v>74400</v>
      </c>
      <c r="J36" s="19" t="s">
        <v>8</v>
      </c>
    </row>
    <row r="37" spans="1:10" ht="22.5">
      <c r="A37" s="11">
        <v>32</v>
      </c>
      <c r="B37" s="12" t="str">
        <f t="shared" si="2"/>
        <v>Капитальный ремонт фасада ТП-153</v>
      </c>
      <c r="C37" s="13" t="s">
        <v>81</v>
      </c>
      <c r="D37" s="14" t="s">
        <v>30</v>
      </c>
      <c r="E37" s="15" t="s">
        <v>5</v>
      </c>
      <c r="F37" s="16" t="s">
        <v>80</v>
      </c>
      <c r="G37" s="17">
        <v>120000</v>
      </c>
      <c r="H37" s="18">
        <f t="shared" si="0"/>
        <v>45600</v>
      </c>
      <c r="I37" s="18">
        <f t="shared" si="1"/>
        <v>74400</v>
      </c>
      <c r="J37" s="19" t="s">
        <v>8</v>
      </c>
    </row>
    <row r="38" spans="1:10">
      <c r="A38" s="11">
        <v>33</v>
      </c>
      <c r="B38" s="12" t="str">
        <f t="shared" si="2"/>
        <v>Капитальный ремонт пола ТП-153</v>
      </c>
      <c r="C38" s="13" t="s">
        <v>81</v>
      </c>
      <c r="D38" s="14" t="s">
        <v>36</v>
      </c>
      <c r="E38" s="15" t="s">
        <v>5</v>
      </c>
      <c r="F38" s="16" t="s">
        <v>37</v>
      </c>
      <c r="G38" s="17">
        <v>250000</v>
      </c>
      <c r="H38" s="18">
        <f t="shared" si="0"/>
        <v>95000</v>
      </c>
      <c r="I38" s="18">
        <f t="shared" si="1"/>
        <v>155000</v>
      </c>
      <c r="J38" s="19" t="s">
        <v>7</v>
      </c>
    </row>
    <row r="39" spans="1:10" ht="22.5">
      <c r="A39" s="11">
        <v>34</v>
      </c>
      <c r="B39" s="12" t="str">
        <f t="shared" si="2"/>
        <v>Капитальный ремонт фасада  ТП-157</v>
      </c>
      <c r="C39" s="13" t="s">
        <v>82</v>
      </c>
      <c r="D39" s="14" t="s">
        <v>83</v>
      </c>
      <c r="E39" s="15" t="s">
        <v>5</v>
      </c>
      <c r="F39" s="16" t="s">
        <v>84</v>
      </c>
      <c r="G39" s="17">
        <v>120000</v>
      </c>
      <c r="H39" s="18">
        <f t="shared" si="0"/>
        <v>45600</v>
      </c>
      <c r="I39" s="18">
        <f t="shared" si="1"/>
        <v>74400</v>
      </c>
      <c r="J39" s="19" t="s">
        <v>8</v>
      </c>
    </row>
    <row r="40" spans="1:10">
      <c r="A40" s="11">
        <v>35</v>
      </c>
      <c r="B40" s="12" t="str">
        <f t="shared" si="2"/>
        <v>Капитальный ремонт кровли ТП-163</v>
      </c>
      <c r="C40" s="13" t="s">
        <v>85</v>
      </c>
      <c r="D40" s="14" t="s">
        <v>45</v>
      </c>
      <c r="E40" s="15" t="s">
        <v>5</v>
      </c>
      <c r="F40" s="16" t="s">
        <v>86</v>
      </c>
      <c r="G40" s="17">
        <v>250000</v>
      </c>
      <c r="H40" s="18">
        <f t="shared" si="0"/>
        <v>95000</v>
      </c>
      <c r="I40" s="18">
        <f t="shared" si="1"/>
        <v>155000</v>
      </c>
      <c r="J40" s="19" t="s">
        <v>16</v>
      </c>
    </row>
    <row r="41" spans="1:10" ht="38.25">
      <c r="A41" s="11">
        <v>36</v>
      </c>
      <c r="B41" s="12" t="str">
        <f t="shared" si="2"/>
        <v>Капитальный ремонт строительной части ТП-173</v>
      </c>
      <c r="C41" s="13" t="s">
        <v>87</v>
      </c>
      <c r="D41" s="14" t="s">
        <v>88</v>
      </c>
      <c r="E41" s="15" t="s">
        <v>5</v>
      </c>
      <c r="F41" s="16" t="s">
        <v>89</v>
      </c>
      <c r="G41" s="17">
        <v>150000</v>
      </c>
      <c r="H41" s="18">
        <f t="shared" si="0"/>
        <v>57000</v>
      </c>
      <c r="I41" s="18">
        <f t="shared" si="1"/>
        <v>93000</v>
      </c>
      <c r="J41" s="19" t="s">
        <v>12</v>
      </c>
    </row>
    <row r="42" spans="1:10">
      <c r="A42" s="11">
        <v>37</v>
      </c>
      <c r="B42" s="12" t="str">
        <f t="shared" si="2"/>
        <v>Капитальный ремонт кровли ТП-175</v>
      </c>
      <c r="C42" s="13" t="s">
        <v>90</v>
      </c>
      <c r="D42" s="14" t="s">
        <v>45</v>
      </c>
      <c r="E42" s="15" t="s">
        <v>5</v>
      </c>
      <c r="F42" s="16" t="s">
        <v>91</v>
      </c>
      <c r="G42" s="17">
        <v>250000</v>
      </c>
      <c r="H42" s="18">
        <f t="shared" si="0"/>
        <v>95000</v>
      </c>
      <c r="I42" s="18">
        <f t="shared" si="1"/>
        <v>155000</v>
      </c>
      <c r="J42" s="19" t="s">
        <v>8</v>
      </c>
    </row>
    <row r="43" spans="1:10" ht="33.75">
      <c r="A43" s="11">
        <v>38</v>
      </c>
      <c r="B43" s="12" t="str">
        <f t="shared" si="2"/>
        <v>Капитальный ремонт фасада ТП-175</v>
      </c>
      <c r="C43" s="13" t="s">
        <v>90</v>
      </c>
      <c r="D43" s="14" t="s">
        <v>30</v>
      </c>
      <c r="E43" s="15" t="s">
        <v>5</v>
      </c>
      <c r="F43" s="16" t="s">
        <v>60</v>
      </c>
      <c r="G43" s="17">
        <v>120000</v>
      </c>
      <c r="H43" s="18">
        <f t="shared" si="0"/>
        <v>45600</v>
      </c>
      <c r="I43" s="18">
        <f t="shared" si="1"/>
        <v>74400</v>
      </c>
      <c r="J43" s="19" t="s">
        <v>8</v>
      </c>
    </row>
    <row r="44" spans="1:10">
      <c r="A44" s="11">
        <v>39</v>
      </c>
      <c r="B44" s="12" t="str">
        <f t="shared" si="2"/>
        <v>Капитальный ремонт пола ТП-175</v>
      </c>
      <c r="C44" s="13" t="s">
        <v>90</v>
      </c>
      <c r="D44" s="14" t="s">
        <v>36</v>
      </c>
      <c r="E44" s="15" t="s">
        <v>5</v>
      </c>
      <c r="F44" s="16" t="s">
        <v>37</v>
      </c>
      <c r="G44" s="17">
        <v>60000</v>
      </c>
      <c r="H44" s="18">
        <f t="shared" si="0"/>
        <v>22800</v>
      </c>
      <c r="I44" s="18">
        <f t="shared" si="1"/>
        <v>37200</v>
      </c>
      <c r="J44" s="19" t="s">
        <v>8</v>
      </c>
    </row>
    <row r="45" spans="1:10">
      <c r="A45" s="11">
        <v>40</v>
      </c>
      <c r="B45" s="12" t="str">
        <f t="shared" si="2"/>
        <v>Капитальный ремонт фасада ТП-176</v>
      </c>
      <c r="C45" s="13" t="s">
        <v>92</v>
      </c>
      <c r="D45" s="14" t="s">
        <v>30</v>
      </c>
      <c r="E45" s="15" t="s">
        <v>5</v>
      </c>
      <c r="F45" s="16" t="s">
        <v>93</v>
      </c>
      <c r="G45" s="17">
        <v>120000</v>
      </c>
      <c r="H45" s="18">
        <f t="shared" si="0"/>
        <v>45600</v>
      </c>
      <c r="I45" s="18">
        <f t="shared" si="1"/>
        <v>74400</v>
      </c>
      <c r="J45" s="19" t="s">
        <v>12</v>
      </c>
    </row>
    <row r="46" spans="1:10">
      <c r="A46" s="11">
        <v>41</v>
      </c>
      <c r="B46" s="12" t="str">
        <f t="shared" si="2"/>
        <v>Капитальный ремонт фасада ТП-179</v>
      </c>
      <c r="C46" s="23" t="s">
        <v>94</v>
      </c>
      <c r="D46" s="24" t="s">
        <v>30</v>
      </c>
      <c r="E46" s="15" t="s">
        <v>5</v>
      </c>
      <c r="F46" s="25" t="s">
        <v>93</v>
      </c>
      <c r="G46" s="26">
        <v>120000</v>
      </c>
      <c r="H46" s="18">
        <f t="shared" si="0"/>
        <v>45600</v>
      </c>
      <c r="I46" s="18">
        <f t="shared" si="1"/>
        <v>74400</v>
      </c>
      <c r="J46" s="19" t="s">
        <v>12</v>
      </c>
    </row>
    <row r="47" spans="1:10">
      <c r="A47" s="11">
        <v>42</v>
      </c>
      <c r="B47" s="12" t="str">
        <f t="shared" si="2"/>
        <v>Капитальный ремонт кровли ТП-181</v>
      </c>
      <c r="C47" s="13" t="s">
        <v>95</v>
      </c>
      <c r="D47" s="14" t="s">
        <v>45</v>
      </c>
      <c r="E47" s="15" t="s">
        <v>5</v>
      </c>
      <c r="F47" s="16" t="s">
        <v>96</v>
      </c>
      <c r="G47" s="17">
        <v>250000</v>
      </c>
      <c r="H47" s="18">
        <f t="shared" si="0"/>
        <v>95000</v>
      </c>
      <c r="I47" s="18">
        <f t="shared" si="1"/>
        <v>155000</v>
      </c>
      <c r="J47" s="19" t="s">
        <v>16</v>
      </c>
    </row>
    <row r="48" spans="1:10">
      <c r="A48" s="11">
        <v>43</v>
      </c>
      <c r="B48" s="12" t="str">
        <f t="shared" si="2"/>
        <v>Капитальный ремонт стены ТП-181</v>
      </c>
      <c r="C48" s="13" t="s">
        <v>95</v>
      </c>
      <c r="D48" s="14" t="s">
        <v>97</v>
      </c>
      <c r="E48" s="15" t="s">
        <v>5</v>
      </c>
      <c r="F48" s="16" t="s">
        <v>51</v>
      </c>
      <c r="G48" s="17">
        <v>85000</v>
      </c>
      <c r="H48" s="18">
        <f t="shared" si="0"/>
        <v>32300</v>
      </c>
      <c r="I48" s="18">
        <f t="shared" si="1"/>
        <v>52700</v>
      </c>
      <c r="J48" s="19" t="s">
        <v>12</v>
      </c>
    </row>
    <row r="49" spans="1:10" s="1" customFormat="1">
      <c r="A49" s="11">
        <v>44</v>
      </c>
      <c r="B49" s="27" t="str">
        <f t="shared" si="2"/>
        <v>Капитальный ремонт кровли ТП-186</v>
      </c>
      <c r="C49" s="28" t="s">
        <v>98</v>
      </c>
      <c r="D49" s="20" t="s">
        <v>45</v>
      </c>
      <c r="E49" s="21" t="s">
        <v>5</v>
      </c>
      <c r="F49" s="16" t="s">
        <v>86</v>
      </c>
      <c r="G49" s="17">
        <v>250000</v>
      </c>
      <c r="H49" s="18">
        <f t="shared" si="0"/>
        <v>95000</v>
      </c>
      <c r="I49" s="18">
        <f t="shared" si="1"/>
        <v>155000</v>
      </c>
      <c r="J49" s="29" t="s">
        <v>15</v>
      </c>
    </row>
    <row r="50" spans="1:10">
      <c r="A50" s="11">
        <v>45</v>
      </c>
      <c r="B50" s="12" t="str">
        <f t="shared" si="2"/>
        <v>Капитальный ремонт фасада  ТП-186</v>
      </c>
      <c r="C50" s="13" t="s">
        <v>98</v>
      </c>
      <c r="D50" s="14" t="s">
        <v>83</v>
      </c>
      <c r="E50" s="15" t="s">
        <v>5</v>
      </c>
      <c r="F50" s="16" t="s">
        <v>93</v>
      </c>
      <c r="G50" s="17">
        <v>120000</v>
      </c>
      <c r="H50" s="18">
        <f t="shared" si="0"/>
        <v>45600</v>
      </c>
      <c r="I50" s="18">
        <f t="shared" si="1"/>
        <v>74400</v>
      </c>
      <c r="J50" s="19" t="s">
        <v>12</v>
      </c>
    </row>
    <row r="51" spans="1:10">
      <c r="A51" s="11">
        <v>46</v>
      </c>
      <c r="B51" s="12" t="str">
        <f t="shared" si="2"/>
        <v>Капитальный ремонт дверей ТП-186</v>
      </c>
      <c r="C51" s="13" t="s">
        <v>98</v>
      </c>
      <c r="D51" s="14" t="s">
        <v>27</v>
      </c>
      <c r="E51" s="15" t="s">
        <v>5</v>
      </c>
      <c r="F51" s="16" t="s">
        <v>73</v>
      </c>
      <c r="G51" s="17">
        <v>240000</v>
      </c>
      <c r="H51" s="18">
        <f t="shared" si="0"/>
        <v>91200</v>
      </c>
      <c r="I51" s="18">
        <f t="shared" si="1"/>
        <v>148800</v>
      </c>
      <c r="J51" s="19" t="s">
        <v>15</v>
      </c>
    </row>
    <row r="52" spans="1:10">
      <c r="A52" s="11">
        <v>47</v>
      </c>
      <c r="B52" s="12" t="str">
        <f t="shared" si="2"/>
        <v>Капитальный ремонт кровли ТП-201</v>
      </c>
      <c r="C52" s="13" t="s">
        <v>99</v>
      </c>
      <c r="D52" s="14" t="s">
        <v>45</v>
      </c>
      <c r="E52" s="15" t="s">
        <v>5</v>
      </c>
      <c r="F52" s="16" t="s">
        <v>72</v>
      </c>
      <c r="G52" s="17">
        <v>250000</v>
      </c>
      <c r="H52" s="18">
        <f t="shared" si="0"/>
        <v>95000</v>
      </c>
      <c r="I52" s="18">
        <f t="shared" si="1"/>
        <v>155000</v>
      </c>
      <c r="J52" s="19" t="s">
        <v>15</v>
      </c>
    </row>
    <row r="53" spans="1:10">
      <c r="A53" s="11">
        <v>48</v>
      </c>
      <c r="B53" s="12" t="str">
        <f t="shared" si="2"/>
        <v>Капитальный ремонт фасада ТП-201</v>
      </c>
      <c r="C53" s="13" t="s">
        <v>99</v>
      </c>
      <c r="D53" s="14" t="s">
        <v>30</v>
      </c>
      <c r="E53" s="15" t="s">
        <v>5</v>
      </c>
      <c r="F53" s="16" t="s">
        <v>93</v>
      </c>
      <c r="G53" s="17">
        <v>120000</v>
      </c>
      <c r="H53" s="18">
        <f t="shared" si="0"/>
        <v>45600</v>
      </c>
      <c r="I53" s="18">
        <f t="shared" si="1"/>
        <v>74400</v>
      </c>
      <c r="J53" s="19" t="s">
        <v>12</v>
      </c>
    </row>
    <row r="54" spans="1:10">
      <c r="A54" s="11">
        <v>49</v>
      </c>
      <c r="B54" s="12" t="str">
        <f t="shared" si="2"/>
        <v>Капитальный ремонт дверей ТП-201</v>
      </c>
      <c r="C54" s="13" t="s">
        <v>99</v>
      </c>
      <c r="D54" s="14" t="s">
        <v>27</v>
      </c>
      <c r="E54" s="15" t="s">
        <v>5</v>
      </c>
      <c r="F54" s="16" t="s">
        <v>73</v>
      </c>
      <c r="G54" s="17">
        <v>240000</v>
      </c>
      <c r="H54" s="18">
        <f t="shared" si="0"/>
        <v>91200</v>
      </c>
      <c r="I54" s="18">
        <f t="shared" si="1"/>
        <v>148800</v>
      </c>
      <c r="J54" s="19" t="s">
        <v>15</v>
      </c>
    </row>
    <row r="55" spans="1:10">
      <c r="A55" s="11">
        <v>50</v>
      </c>
      <c r="B55" s="12" t="str">
        <f t="shared" si="2"/>
        <v>Капитальный ремонт кровли ТП-207</v>
      </c>
      <c r="C55" s="13" t="s">
        <v>100</v>
      </c>
      <c r="D55" s="14" t="s">
        <v>45</v>
      </c>
      <c r="E55" s="15" t="s">
        <v>5</v>
      </c>
      <c r="F55" s="16" t="s">
        <v>65</v>
      </c>
      <c r="G55" s="17">
        <v>250000</v>
      </c>
      <c r="H55" s="18">
        <f t="shared" si="0"/>
        <v>95000</v>
      </c>
      <c r="I55" s="18">
        <f t="shared" si="1"/>
        <v>155000</v>
      </c>
      <c r="J55" s="19" t="s">
        <v>15</v>
      </c>
    </row>
    <row r="56" spans="1:10">
      <c r="A56" s="11">
        <v>51</v>
      </c>
      <c r="B56" s="12" t="str">
        <f t="shared" si="2"/>
        <v>Капитальный ремонт фасада ТП-207</v>
      </c>
      <c r="C56" s="13" t="s">
        <v>100</v>
      </c>
      <c r="D56" s="14" t="s">
        <v>30</v>
      </c>
      <c r="E56" s="15" t="s">
        <v>5</v>
      </c>
      <c r="F56" s="16" t="s">
        <v>93</v>
      </c>
      <c r="G56" s="17">
        <v>120000</v>
      </c>
      <c r="H56" s="18">
        <f t="shared" si="0"/>
        <v>45600</v>
      </c>
      <c r="I56" s="18">
        <f t="shared" si="1"/>
        <v>74400</v>
      </c>
      <c r="J56" s="19" t="s">
        <v>12</v>
      </c>
    </row>
    <row r="57" spans="1:10">
      <c r="A57" s="11">
        <v>52</v>
      </c>
      <c r="B57" s="12" t="str">
        <f t="shared" si="2"/>
        <v>Капитальный ремонт фасада ТП-219</v>
      </c>
      <c r="C57" s="13" t="s">
        <v>101</v>
      </c>
      <c r="D57" s="14" t="s">
        <v>30</v>
      </c>
      <c r="E57" s="15" t="s">
        <v>5</v>
      </c>
      <c r="F57" s="16" t="s">
        <v>93</v>
      </c>
      <c r="G57" s="17">
        <v>300000</v>
      </c>
      <c r="H57" s="18">
        <f t="shared" si="0"/>
        <v>114000</v>
      </c>
      <c r="I57" s="18">
        <f t="shared" si="1"/>
        <v>186000</v>
      </c>
      <c r="J57" s="19" t="s">
        <v>12</v>
      </c>
    </row>
    <row r="58" spans="1:10">
      <c r="A58" s="11">
        <v>53</v>
      </c>
      <c r="B58" s="12" t="str">
        <f t="shared" si="2"/>
        <v>Капитальный ремонт кровли ТП-221</v>
      </c>
      <c r="C58" s="13" t="s">
        <v>102</v>
      </c>
      <c r="D58" s="14" t="s">
        <v>45</v>
      </c>
      <c r="E58" s="15" t="s">
        <v>5</v>
      </c>
      <c r="F58" s="16" t="s">
        <v>103</v>
      </c>
      <c r="G58" s="17">
        <v>250000</v>
      </c>
      <c r="H58" s="18">
        <f t="shared" si="0"/>
        <v>95000</v>
      </c>
      <c r="I58" s="18">
        <f t="shared" si="1"/>
        <v>155000</v>
      </c>
      <c r="J58" s="19" t="s">
        <v>15</v>
      </c>
    </row>
    <row r="59" spans="1:10">
      <c r="A59" s="11">
        <v>54</v>
      </c>
      <c r="B59" s="12" t="str">
        <f t="shared" si="2"/>
        <v>Капитальный ремонт фасада ТП-235</v>
      </c>
      <c r="C59" s="13" t="s">
        <v>104</v>
      </c>
      <c r="D59" s="14" t="s">
        <v>30</v>
      </c>
      <c r="E59" s="15" t="s">
        <v>5</v>
      </c>
      <c r="F59" s="16" t="s">
        <v>93</v>
      </c>
      <c r="G59" s="17">
        <v>350000</v>
      </c>
      <c r="H59" s="18">
        <f t="shared" si="0"/>
        <v>133000</v>
      </c>
      <c r="I59" s="18">
        <f t="shared" si="1"/>
        <v>217000</v>
      </c>
      <c r="J59" s="19" t="s">
        <v>12</v>
      </c>
    </row>
    <row r="60" spans="1:10">
      <c r="A60" s="11">
        <v>55</v>
      </c>
      <c r="B60" s="12" t="str">
        <f t="shared" si="2"/>
        <v>Капитальный ремонт кровли ТП-239</v>
      </c>
      <c r="C60" s="13" t="s">
        <v>105</v>
      </c>
      <c r="D60" s="14" t="s">
        <v>45</v>
      </c>
      <c r="E60" s="15" t="s">
        <v>5</v>
      </c>
      <c r="F60" s="16" t="s">
        <v>106</v>
      </c>
      <c r="G60" s="17">
        <v>250000</v>
      </c>
      <c r="H60" s="18">
        <f t="shared" si="0"/>
        <v>95000</v>
      </c>
      <c r="I60" s="18">
        <f t="shared" si="1"/>
        <v>155000</v>
      </c>
      <c r="J60" s="19" t="s">
        <v>11</v>
      </c>
    </row>
    <row r="61" spans="1:10" ht="25.5">
      <c r="A61" s="11">
        <v>56</v>
      </c>
      <c r="B61" s="12" t="str">
        <f t="shared" si="2"/>
        <v>Капитальный ремонт пола, отмостки ТП-243</v>
      </c>
      <c r="C61" s="13" t="s">
        <v>107</v>
      </c>
      <c r="D61" s="14" t="s">
        <v>57</v>
      </c>
      <c r="E61" s="15" t="s">
        <v>5</v>
      </c>
      <c r="F61" s="16" t="s">
        <v>51</v>
      </c>
      <c r="G61" s="17">
        <v>100000</v>
      </c>
      <c r="H61" s="18">
        <f t="shared" si="0"/>
        <v>38000</v>
      </c>
      <c r="I61" s="18">
        <f t="shared" si="1"/>
        <v>62000</v>
      </c>
      <c r="J61" s="19" t="s">
        <v>7</v>
      </c>
    </row>
    <row r="62" spans="1:10">
      <c r="A62" s="11">
        <v>57</v>
      </c>
      <c r="B62" s="12" t="str">
        <f t="shared" si="2"/>
        <v>Капитальный ремонт стены ТП-253</v>
      </c>
      <c r="C62" s="23" t="s">
        <v>108</v>
      </c>
      <c r="D62" s="24" t="s">
        <v>97</v>
      </c>
      <c r="E62" s="15" t="s">
        <v>5</v>
      </c>
      <c r="F62" s="25" t="s">
        <v>109</v>
      </c>
      <c r="G62" s="26">
        <v>50000</v>
      </c>
      <c r="H62" s="18">
        <f t="shared" si="0"/>
        <v>19000</v>
      </c>
      <c r="I62" s="18">
        <f t="shared" si="1"/>
        <v>31000</v>
      </c>
      <c r="J62" s="19" t="s">
        <v>12</v>
      </c>
    </row>
    <row r="63" spans="1:10" s="1" customFormat="1">
      <c r="A63" s="11">
        <v>58</v>
      </c>
      <c r="B63" s="27" t="str">
        <f t="shared" si="2"/>
        <v>Капитальный ремонт кровли ТП-256</v>
      </c>
      <c r="C63" s="13" t="s">
        <v>110</v>
      </c>
      <c r="D63" s="20" t="s">
        <v>45</v>
      </c>
      <c r="E63" s="15" t="s">
        <v>5</v>
      </c>
      <c r="F63" s="25" t="s">
        <v>72</v>
      </c>
      <c r="G63" s="17">
        <v>250000</v>
      </c>
      <c r="H63" s="18">
        <f t="shared" si="0"/>
        <v>95000</v>
      </c>
      <c r="I63" s="18">
        <f t="shared" si="1"/>
        <v>155000</v>
      </c>
      <c r="J63" s="19" t="s">
        <v>7</v>
      </c>
    </row>
    <row r="64" spans="1:10">
      <c r="A64" s="11">
        <v>59</v>
      </c>
      <c r="B64" s="12" t="str">
        <f t="shared" si="2"/>
        <v>Капитальный ремонт кровли ТП-258</v>
      </c>
      <c r="C64" s="13" t="s">
        <v>111</v>
      </c>
      <c r="D64" s="14" t="s">
        <v>45</v>
      </c>
      <c r="E64" s="15" t="s">
        <v>5</v>
      </c>
      <c r="F64" s="16" t="s">
        <v>112</v>
      </c>
      <c r="G64" s="17">
        <v>250000</v>
      </c>
      <c r="H64" s="18">
        <f t="shared" si="0"/>
        <v>95000</v>
      </c>
      <c r="I64" s="18">
        <f t="shared" si="1"/>
        <v>155000</v>
      </c>
      <c r="J64" s="19" t="s">
        <v>11</v>
      </c>
    </row>
    <row r="65" spans="1:10">
      <c r="A65" s="11">
        <v>60</v>
      </c>
      <c r="B65" s="12" t="str">
        <f t="shared" si="2"/>
        <v>Капитальный ремонт кровли ТП-260</v>
      </c>
      <c r="C65" s="13" t="s">
        <v>113</v>
      </c>
      <c r="D65" s="14" t="s">
        <v>45</v>
      </c>
      <c r="E65" s="15" t="s">
        <v>5</v>
      </c>
      <c r="F65" s="16" t="s">
        <v>112</v>
      </c>
      <c r="G65" s="17">
        <v>250000</v>
      </c>
      <c r="H65" s="18">
        <f t="shared" si="0"/>
        <v>95000</v>
      </c>
      <c r="I65" s="18">
        <f t="shared" si="1"/>
        <v>155000</v>
      </c>
      <c r="J65" s="19" t="s">
        <v>11</v>
      </c>
    </row>
    <row r="66" spans="1:10" ht="22.5">
      <c r="A66" s="11">
        <v>61</v>
      </c>
      <c r="B66" s="12" t="str">
        <f t="shared" si="2"/>
        <v>Капитальный ремонт фасада ТП-260</v>
      </c>
      <c r="C66" s="13" t="s">
        <v>113</v>
      </c>
      <c r="D66" s="14" t="s">
        <v>30</v>
      </c>
      <c r="E66" s="15" t="s">
        <v>5</v>
      </c>
      <c r="F66" s="16" t="s">
        <v>114</v>
      </c>
      <c r="G66" s="17">
        <v>150000</v>
      </c>
      <c r="H66" s="18">
        <f t="shared" si="0"/>
        <v>57000</v>
      </c>
      <c r="I66" s="18">
        <f t="shared" si="1"/>
        <v>93000</v>
      </c>
      <c r="J66" s="19" t="s">
        <v>12</v>
      </c>
    </row>
    <row r="67" spans="1:10" ht="33.75">
      <c r="A67" s="11">
        <v>62</v>
      </c>
      <c r="B67" s="12" t="str">
        <f t="shared" si="2"/>
        <v>Капитальный ремонт фасада ТП-261</v>
      </c>
      <c r="C67" s="13" t="s">
        <v>115</v>
      </c>
      <c r="D67" s="14" t="s">
        <v>30</v>
      </c>
      <c r="E67" s="15" t="s">
        <v>5</v>
      </c>
      <c r="F67" s="16" t="s">
        <v>116</v>
      </c>
      <c r="G67" s="17">
        <v>250000</v>
      </c>
      <c r="H67" s="18">
        <f t="shared" si="0"/>
        <v>95000</v>
      </c>
      <c r="I67" s="18">
        <f t="shared" si="1"/>
        <v>155000</v>
      </c>
      <c r="J67" s="19" t="s">
        <v>12</v>
      </c>
    </row>
    <row r="68" spans="1:10" ht="38.25">
      <c r="A68" s="11">
        <v>63</v>
      </c>
      <c r="B68" s="12" t="str">
        <f t="shared" si="2"/>
        <v>Капитальный ремонт строительной части ТП-262</v>
      </c>
      <c r="C68" s="13" t="s">
        <v>117</v>
      </c>
      <c r="D68" s="14" t="s">
        <v>88</v>
      </c>
      <c r="E68" s="15" t="s">
        <v>5</v>
      </c>
      <c r="F68" s="16" t="s">
        <v>118</v>
      </c>
      <c r="G68" s="17">
        <v>100000</v>
      </c>
      <c r="H68" s="18">
        <f t="shared" si="0"/>
        <v>38000</v>
      </c>
      <c r="I68" s="18">
        <f t="shared" si="1"/>
        <v>62000</v>
      </c>
      <c r="J68" s="19" t="s">
        <v>12</v>
      </c>
    </row>
    <row r="69" spans="1:10" ht="38.25">
      <c r="A69" s="11">
        <v>64</v>
      </c>
      <c r="B69" s="12" t="str">
        <f t="shared" si="2"/>
        <v>Капитальный ремонт строительной части ТП-263</v>
      </c>
      <c r="C69" s="13" t="s">
        <v>119</v>
      </c>
      <c r="D69" s="14" t="s">
        <v>88</v>
      </c>
      <c r="E69" s="15" t="s">
        <v>5</v>
      </c>
      <c r="F69" s="16" t="s">
        <v>120</v>
      </c>
      <c r="G69" s="17">
        <v>350000</v>
      </c>
      <c r="H69" s="18">
        <f t="shared" si="0"/>
        <v>133000</v>
      </c>
      <c r="I69" s="18">
        <f t="shared" si="1"/>
        <v>217000</v>
      </c>
      <c r="J69" s="19" t="s">
        <v>12</v>
      </c>
    </row>
    <row r="70" spans="1:10">
      <c r="A70" s="11">
        <v>65</v>
      </c>
      <c r="B70" s="12" t="str">
        <f t="shared" si="2"/>
        <v>Капитальный ремонт фасада ТП-265</v>
      </c>
      <c r="C70" s="13" t="s">
        <v>121</v>
      </c>
      <c r="D70" s="14" t="s">
        <v>30</v>
      </c>
      <c r="E70" s="15" t="s">
        <v>5</v>
      </c>
      <c r="F70" s="16" t="s">
        <v>122</v>
      </c>
      <c r="G70" s="17">
        <v>50000</v>
      </c>
      <c r="H70" s="18">
        <f t="shared" si="0"/>
        <v>19000</v>
      </c>
      <c r="I70" s="18">
        <f t="shared" si="1"/>
        <v>31000</v>
      </c>
      <c r="J70" s="19" t="s">
        <v>12</v>
      </c>
    </row>
    <row r="71" spans="1:10">
      <c r="A71" s="11">
        <v>66</v>
      </c>
      <c r="B71" s="12" t="str">
        <f t="shared" si="2"/>
        <v>Капитальный ремонт кровли ТП-266</v>
      </c>
      <c r="C71" s="13" t="s">
        <v>123</v>
      </c>
      <c r="D71" s="14" t="s">
        <v>45</v>
      </c>
      <c r="E71" s="15" t="s">
        <v>5</v>
      </c>
      <c r="F71" s="16" t="s">
        <v>86</v>
      </c>
      <c r="G71" s="17">
        <v>250000</v>
      </c>
      <c r="H71" s="18">
        <f t="shared" ref="H71:H134" si="3">G71*0.38</f>
        <v>95000</v>
      </c>
      <c r="I71" s="18">
        <f t="shared" ref="I71:I134" si="4">G71*0.62</f>
        <v>155000</v>
      </c>
      <c r="J71" s="19" t="s">
        <v>11</v>
      </c>
    </row>
    <row r="72" spans="1:10" ht="25.5">
      <c r="A72" s="11">
        <v>67</v>
      </c>
      <c r="B72" s="12" t="str">
        <f t="shared" si="2"/>
        <v>Капитальный ремонт пола, отмостки ТП-266</v>
      </c>
      <c r="C72" s="13" t="s">
        <v>123</v>
      </c>
      <c r="D72" s="14" t="s">
        <v>57</v>
      </c>
      <c r="E72" s="15" t="s">
        <v>5</v>
      </c>
      <c r="F72" s="16" t="s">
        <v>51</v>
      </c>
      <c r="G72" s="17">
        <v>100000</v>
      </c>
      <c r="H72" s="18">
        <f t="shared" si="3"/>
        <v>38000</v>
      </c>
      <c r="I72" s="18">
        <f t="shared" si="4"/>
        <v>62000</v>
      </c>
      <c r="J72" s="19" t="s">
        <v>7</v>
      </c>
    </row>
    <row r="73" spans="1:10">
      <c r="A73" s="11">
        <v>68</v>
      </c>
      <c r="B73" s="12" t="str">
        <f t="shared" si="2"/>
        <v>Капитальный ремонт кровли ТП-267</v>
      </c>
      <c r="C73" s="13" t="s">
        <v>124</v>
      </c>
      <c r="D73" s="14" t="s">
        <v>45</v>
      </c>
      <c r="E73" s="15" t="s">
        <v>5</v>
      </c>
      <c r="F73" s="16" t="s">
        <v>86</v>
      </c>
      <c r="G73" s="17">
        <v>250000</v>
      </c>
      <c r="H73" s="18">
        <f t="shared" si="3"/>
        <v>95000</v>
      </c>
      <c r="I73" s="18">
        <f t="shared" si="4"/>
        <v>155000</v>
      </c>
      <c r="J73" s="19" t="s">
        <v>11</v>
      </c>
    </row>
    <row r="74" spans="1:10">
      <c r="A74" s="11">
        <v>69</v>
      </c>
      <c r="B74" s="12" t="str">
        <f t="shared" si="2"/>
        <v>Капитальный ремонт дверей ТП-267</v>
      </c>
      <c r="C74" s="13" t="s">
        <v>124</v>
      </c>
      <c r="D74" s="14" t="s">
        <v>27</v>
      </c>
      <c r="E74" s="15" t="s">
        <v>5</v>
      </c>
      <c r="F74" s="16" t="s">
        <v>73</v>
      </c>
      <c r="G74" s="17">
        <v>240000</v>
      </c>
      <c r="H74" s="18">
        <f t="shared" si="3"/>
        <v>91200</v>
      </c>
      <c r="I74" s="18">
        <f t="shared" si="4"/>
        <v>148800</v>
      </c>
      <c r="J74" s="19" t="s">
        <v>11</v>
      </c>
    </row>
    <row r="75" spans="1:10">
      <c r="A75" s="11">
        <v>70</v>
      </c>
      <c r="B75" s="12" t="str">
        <f t="shared" si="2"/>
        <v>Капитальный ремонт кровли ТП-277</v>
      </c>
      <c r="C75" s="13" t="s">
        <v>125</v>
      </c>
      <c r="D75" s="14" t="s">
        <v>45</v>
      </c>
      <c r="E75" s="15" t="s">
        <v>5</v>
      </c>
      <c r="F75" s="16" t="s">
        <v>72</v>
      </c>
      <c r="G75" s="17">
        <v>100000</v>
      </c>
      <c r="H75" s="18">
        <f t="shared" si="3"/>
        <v>38000</v>
      </c>
      <c r="I75" s="18">
        <f t="shared" si="4"/>
        <v>62000</v>
      </c>
      <c r="J75" s="19" t="s">
        <v>7</v>
      </c>
    </row>
    <row r="76" spans="1:10">
      <c r="A76" s="11">
        <v>71</v>
      </c>
      <c r="B76" s="12" t="str">
        <f t="shared" si="2"/>
        <v>Капитальный ремонт дверей ТП-286</v>
      </c>
      <c r="C76" s="13" t="s">
        <v>126</v>
      </c>
      <c r="D76" s="14" t="s">
        <v>27</v>
      </c>
      <c r="E76" s="15" t="s">
        <v>5</v>
      </c>
      <c r="F76" s="16" t="s">
        <v>127</v>
      </c>
      <c r="G76" s="17">
        <v>60000</v>
      </c>
      <c r="H76" s="18">
        <f t="shared" si="3"/>
        <v>22800</v>
      </c>
      <c r="I76" s="18">
        <f t="shared" si="4"/>
        <v>37200</v>
      </c>
      <c r="J76" s="19" t="s">
        <v>7</v>
      </c>
    </row>
    <row r="77" spans="1:10" ht="22.5">
      <c r="A77" s="11">
        <v>72</v>
      </c>
      <c r="B77" s="12" t="str">
        <f t="shared" si="2"/>
        <v>Капитальный ремонт фасада ТП-287</v>
      </c>
      <c r="C77" s="13" t="s">
        <v>128</v>
      </c>
      <c r="D77" s="14" t="s">
        <v>30</v>
      </c>
      <c r="E77" s="15" t="s">
        <v>5</v>
      </c>
      <c r="F77" s="16" t="s">
        <v>129</v>
      </c>
      <c r="G77" s="17">
        <v>120000</v>
      </c>
      <c r="H77" s="18">
        <f t="shared" si="3"/>
        <v>45600</v>
      </c>
      <c r="I77" s="18">
        <f t="shared" si="4"/>
        <v>74400</v>
      </c>
      <c r="J77" s="19" t="s">
        <v>12</v>
      </c>
    </row>
    <row r="78" spans="1:10">
      <c r="A78" s="11">
        <v>73</v>
      </c>
      <c r="B78" s="12" t="str">
        <f t="shared" si="2"/>
        <v>Капитальный ремонт дверей ТП-287</v>
      </c>
      <c r="C78" s="13" t="s">
        <v>128</v>
      </c>
      <c r="D78" s="14" t="s">
        <v>27</v>
      </c>
      <c r="E78" s="15" t="s">
        <v>5</v>
      </c>
      <c r="F78" s="16" t="s">
        <v>73</v>
      </c>
      <c r="G78" s="17">
        <v>240000</v>
      </c>
      <c r="H78" s="18">
        <f t="shared" si="3"/>
        <v>91200</v>
      </c>
      <c r="I78" s="18">
        <f t="shared" si="4"/>
        <v>148800</v>
      </c>
      <c r="J78" s="19" t="s">
        <v>7</v>
      </c>
    </row>
    <row r="79" spans="1:10">
      <c r="A79" s="11">
        <v>74</v>
      </c>
      <c r="B79" s="12" t="str">
        <f t="shared" si="2"/>
        <v>Капитальный ремонт кровли ТП-290</v>
      </c>
      <c r="C79" s="13" t="s">
        <v>130</v>
      </c>
      <c r="D79" s="14" t="s">
        <v>45</v>
      </c>
      <c r="E79" s="15" t="s">
        <v>5</v>
      </c>
      <c r="F79" s="16" t="s">
        <v>51</v>
      </c>
      <c r="G79" s="17">
        <v>250000</v>
      </c>
      <c r="H79" s="18">
        <f t="shared" si="3"/>
        <v>95000</v>
      </c>
      <c r="I79" s="18">
        <f t="shared" si="4"/>
        <v>155000</v>
      </c>
      <c r="J79" s="19" t="s">
        <v>11</v>
      </c>
    </row>
    <row r="80" spans="1:10">
      <c r="A80" s="11">
        <v>75</v>
      </c>
      <c r="B80" s="12" t="str">
        <f t="shared" si="2"/>
        <v>Капитальный ремонт кровли ТП-292</v>
      </c>
      <c r="C80" s="13" t="s">
        <v>131</v>
      </c>
      <c r="D80" s="14" t="s">
        <v>45</v>
      </c>
      <c r="E80" s="15" t="s">
        <v>5</v>
      </c>
      <c r="F80" s="16" t="s">
        <v>72</v>
      </c>
      <c r="G80" s="17">
        <v>250000</v>
      </c>
      <c r="H80" s="18">
        <f t="shared" si="3"/>
        <v>95000</v>
      </c>
      <c r="I80" s="18">
        <f t="shared" si="4"/>
        <v>155000</v>
      </c>
      <c r="J80" s="19" t="s">
        <v>11</v>
      </c>
    </row>
    <row r="81" spans="1:10" ht="38.25">
      <c r="A81" s="11">
        <v>76</v>
      </c>
      <c r="B81" s="12" t="str">
        <f t="shared" si="2"/>
        <v>Капитальный ремонт строительной части ТП-292</v>
      </c>
      <c r="C81" s="13" t="s">
        <v>131</v>
      </c>
      <c r="D81" s="14" t="s">
        <v>88</v>
      </c>
      <c r="E81" s="15" t="s">
        <v>5</v>
      </c>
      <c r="F81" s="16" t="s">
        <v>132</v>
      </c>
      <c r="G81" s="17">
        <v>120000</v>
      </c>
      <c r="H81" s="18">
        <f t="shared" si="3"/>
        <v>45600</v>
      </c>
      <c r="I81" s="18">
        <f t="shared" si="4"/>
        <v>74400</v>
      </c>
      <c r="J81" s="19" t="s">
        <v>12</v>
      </c>
    </row>
    <row r="82" spans="1:10">
      <c r="A82" s="11">
        <v>77</v>
      </c>
      <c r="B82" s="12" t="str">
        <f t="shared" si="2"/>
        <v>Капитальный ремонт дверей ТП-292</v>
      </c>
      <c r="C82" s="13" t="s">
        <v>131</v>
      </c>
      <c r="D82" s="14" t="s">
        <v>27</v>
      </c>
      <c r="E82" s="15" t="s">
        <v>5</v>
      </c>
      <c r="F82" s="16" t="s">
        <v>28</v>
      </c>
      <c r="G82" s="17">
        <v>60000</v>
      </c>
      <c r="H82" s="18">
        <f t="shared" si="3"/>
        <v>22800</v>
      </c>
      <c r="I82" s="18">
        <f t="shared" si="4"/>
        <v>37200</v>
      </c>
      <c r="J82" s="19" t="s">
        <v>7</v>
      </c>
    </row>
    <row r="83" spans="1:10">
      <c r="A83" s="11">
        <v>78</v>
      </c>
      <c r="B83" s="12" t="str">
        <f t="shared" si="2"/>
        <v>Капитальный ремонт кровли ТП-293</v>
      </c>
      <c r="C83" s="13" t="s">
        <v>133</v>
      </c>
      <c r="D83" s="14" t="s">
        <v>45</v>
      </c>
      <c r="E83" s="15" t="s">
        <v>5</v>
      </c>
      <c r="F83" s="16" t="s">
        <v>72</v>
      </c>
      <c r="G83" s="17">
        <v>250000</v>
      </c>
      <c r="H83" s="18">
        <f t="shared" si="3"/>
        <v>95000</v>
      </c>
      <c r="I83" s="18">
        <f t="shared" si="4"/>
        <v>155000</v>
      </c>
      <c r="J83" s="19" t="s">
        <v>11</v>
      </c>
    </row>
    <row r="84" spans="1:10" ht="22.5">
      <c r="A84" s="11">
        <v>79</v>
      </c>
      <c r="B84" s="12" t="str">
        <f t="shared" si="2"/>
        <v>Капитальный ремонт фасада ТП-293</v>
      </c>
      <c r="C84" s="13" t="s">
        <v>133</v>
      </c>
      <c r="D84" s="14" t="s">
        <v>30</v>
      </c>
      <c r="E84" s="15" t="s">
        <v>5</v>
      </c>
      <c r="F84" s="16" t="s">
        <v>134</v>
      </c>
      <c r="G84" s="17">
        <v>120000</v>
      </c>
      <c r="H84" s="18">
        <f t="shared" si="3"/>
        <v>45600</v>
      </c>
      <c r="I84" s="18">
        <f t="shared" si="4"/>
        <v>74400</v>
      </c>
      <c r="J84" s="19" t="s">
        <v>12</v>
      </c>
    </row>
    <row r="85" spans="1:10">
      <c r="A85" s="11">
        <v>80</v>
      </c>
      <c r="B85" s="12" t="str">
        <f t="shared" si="2"/>
        <v>Капитальный ремонт пола ТП-293</v>
      </c>
      <c r="C85" s="13" t="s">
        <v>133</v>
      </c>
      <c r="D85" s="14" t="s">
        <v>36</v>
      </c>
      <c r="E85" s="15" t="s">
        <v>5</v>
      </c>
      <c r="F85" s="16" t="s">
        <v>37</v>
      </c>
      <c r="G85" s="17">
        <v>60000</v>
      </c>
      <c r="H85" s="18">
        <f t="shared" si="3"/>
        <v>22800</v>
      </c>
      <c r="I85" s="18">
        <f t="shared" si="4"/>
        <v>37200</v>
      </c>
      <c r="J85" s="19" t="s">
        <v>7</v>
      </c>
    </row>
    <row r="86" spans="1:10">
      <c r="A86" s="11">
        <v>81</v>
      </c>
      <c r="B86" s="12" t="str">
        <f t="shared" si="2"/>
        <v>Капитальный ремонт дверей ТП-297</v>
      </c>
      <c r="C86" s="13" t="s">
        <v>135</v>
      </c>
      <c r="D86" s="14" t="s">
        <v>27</v>
      </c>
      <c r="E86" s="15" t="s">
        <v>5</v>
      </c>
      <c r="F86" s="16" t="s">
        <v>28</v>
      </c>
      <c r="G86" s="17">
        <v>120000</v>
      </c>
      <c r="H86" s="18">
        <f t="shared" si="3"/>
        <v>45600</v>
      </c>
      <c r="I86" s="18">
        <f t="shared" si="4"/>
        <v>74400</v>
      </c>
      <c r="J86" s="19" t="s">
        <v>7</v>
      </c>
    </row>
    <row r="87" spans="1:10">
      <c r="A87" s="11">
        <v>82</v>
      </c>
      <c r="B87" s="12" t="str">
        <f t="shared" si="2"/>
        <v>Капитальный ремонт фасада ТП-601</v>
      </c>
      <c r="C87" s="13" t="s">
        <v>136</v>
      </c>
      <c r="D87" s="14" t="s">
        <v>30</v>
      </c>
      <c r="E87" s="15" t="s">
        <v>5</v>
      </c>
      <c r="F87" s="16" t="s">
        <v>137</v>
      </c>
      <c r="G87" s="17">
        <v>70000</v>
      </c>
      <c r="H87" s="18">
        <f t="shared" si="3"/>
        <v>26600</v>
      </c>
      <c r="I87" s="18">
        <f t="shared" si="4"/>
        <v>43400</v>
      </c>
      <c r="J87" s="19" t="s">
        <v>12</v>
      </c>
    </row>
    <row r="88" spans="1:10">
      <c r="A88" s="11">
        <v>83</v>
      </c>
      <c r="B88" s="12" t="str">
        <f t="shared" si="2"/>
        <v>Капитальный ремонт дверей ТП-601</v>
      </c>
      <c r="C88" s="13" t="s">
        <v>136</v>
      </c>
      <c r="D88" s="14" t="s">
        <v>27</v>
      </c>
      <c r="E88" s="15" t="s">
        <v>5</v>
      </c>
      <c r="F88" s="16" t="s">
        <v>28</v>
      </c>
      <c r="G88" s="17">
        <v>120000</v>
      </c>
      <c r="H88" s="18">
        <f t="shared" si="3"/>
        <v>45600</v>
      </c>
      <c r="I88" s="18">
        <f t="shared" si="4"/>
        <v>74400</v>
      </c>
      <c r="J88" s="19" t="s">
        <v>7</v>
      </c>
    </row>
    <row r="89" spans="1:10">
      <c r="A89" s="11">
        <v>84</v>
      </c>
      <c r="B89" s="12" t="str">
        <f t="shared" si="2"/>
        <v>Капитальный ремонт дверей ТП-602</v>
      </c>
      <c r="C89" s="13" t="s">
        <v>138</v>
      </c>
      <c r="D89" s="14" t="s">
        <v>27</v>
      </c>
      <c r="E89" s="15" t="s">
        <v>5</v>
      </c>
      <c r="F89" s="16" t="s">
        <v>73</v>
      </c>
      <c r="G89" s="17">
        <v>240000</v>
      </c>
      <c r="H89" s="18">
        <f t="shared" si="3"/>
        <v>91200</v>
      </c>
      <c r="I89" s="18">
        <f t="shared" si="4"/>
        <v>148800</v>
      </c>
      <c r="J89" s="19" t="s">
        <v>7</v>
      </c>
    </row>
    <row r="90" spans="1:10">
      <c r="A90" s="11">
        <v>85</v>
      </c>
      <c r="B90" s="12" t="str">
        <f t="shared" si="2"/>
        <v>Капитальный ремонт пола ТП-605</v>
      </c>
      <c r="C90" s="13" t="s">
        <v>139</v>
      </c>
      <c r="D90" s="14" t="s">
        <v>36</v>
      </c>
      <c r="E90" s="15" t="s">
        <v>5</v>
      </c>
      <c r="F90" s="16" t="s">
        <v>37</v>
      </c>
      <c r="G90" s="17">
        <v>60000</v>
      </c>
      <c r="H90" s="18">
        <f t="shared" si="3"/>
        <v>22800</v>
      </c>
      <c r="I90" s="18">
        <f t="shared" si="4"/>
        <v>37200</v>
      </c>
      <c r="J90" s="19" t="s">
        <v>7</v>
      </c>
    </row>
    <row r="91" spans="1:10">
      <c r="A91" s="11">
        <v>86</v>
      </c>
      <c r="B91" s="12" t="str">
        <f t="shared" si="2"/>
        <v>Капитальный ремонт пола ТП-607</v>
      </c>
      <c r="C91" s="13" t="s">
        <v>140</v>
      </c>
      <c r="D91" s="14" t="s">
        <v>36</v>
      </c>
      <c r="E91" s="15" t="s">
        <v>5</v>
      </c>
      <c r="F91" s="16" t="s">
        <v>37</v>
      </c>
      <c r="G91" s="17">
        <v>60000</v>
      </c>
      <c r="H91" s="18">
        <f t="shared" si="3"/>
        <v>22800</v>
      </c>
      <c r="I91" s="18">
        <f t="shared" si="4"/>
        <v>37200</v>
      </c>
      <c r="J91" s="19" t="s">
        <v>7</v>
      </c>
    </row>
    <row r="92" spans="1:10">
      <c r="A92" s="11">
        <v>87</v>
      </c>
      <c r="B92" s="12" t="str">
        <f t="shared" ref="B92:B155" si="5">CONCATENATE($B$1," ",D92," ",C92)</f>
        <v>Капитальный ремонт кровли ТП-613</v>
      </c>
      <c r="C92" s="13" t="s">
        <v>141</v>
      </c>
      <c r="D92" s="14" t="s">
        <v>45</v>
      </c>
      <c r="E92" s="15" t="s">
        <v>5</v>
      </c>
      <c r="F92" s="16" t="s">
        <v>142</v>
      </c>
      <c r="G92" s="17">
        <v>250000</v>
      </c>
      <c r="H92" s="18">
        <f t="shared" si="3"/>
        <v>95000</v>
      </c>
      <c r="I92" s="18">
        <f t="shared" si="4"/>
        <v>155000</v>
      </c>
      <c r="J92" s="19" t="s">
        <v>143</v>
      </c>
    </row>
    <row r="93" spans="1:10">
      <c r="A93" s="11">
        <v>88</v>
      </c>
      <c r="B93" s="12" t="str">
        <f t="shared" si="5"/>
        <v>Капитальный ремонт пола ТП-613</v>
      </c>
      <c r="C93" s="13" t="s">
        <v>141</v>
      </c>
      <c r="D93" s="14" t="s">
        <v>36</v>
      </c>
      <c r="E93" s="15" t="s">
        <v>5</v>
      </c>
      <c r="F93" s="16" t="s">
        <v>37</v>
      </c>
      <c r="G93" s="17">
        <v>60000</v>
      </c>
      <c r="H93" s="18">
        <f t="shared" si="3"/>
        <v>22800</v>
      </c>
      <c r="I93" s="18">
        <f t="shared" si="4"/>
        <v>37200</v>
      </c>
      <c r="J93" s="19" t="s">
        <v>7</v>
      </c>
    </row>
    <row r="94" spans="1:10">
      <c r="A94" s="11">
        <v>89</v>
      </c>
      <c r="B94" s="12" t="str">
        <f t="shared" si="5"/>
        <v>Капитальный ремонт кровли ТП-614</v>
      </c>
      <c r="C94" s="13" t="s">
        <v>144</v>
      </c>
      <c r="D94" s="14" t="s">
        <v>45</v>
      </c>
      <c r="E94" s="15" t="s">
        <v>5</v>
      </c>
      <c r="F94" s="16" t="s">
        <v>142</v>
      </c>
      <c r="G94" s="17">
        <v>250000</v>
      </c>
      <c r="H94" s="18">
        <f t="shared" si="3"/>
        <v>95000</v>
      </c>
      <c r="I94" s="18">
        <f t="shared" si="4"/>
        <v>155000</v>
      </c>
      <c r="J94" s="19" t="s">
        <v>16</v>
      </c>
    </row>
    <row r="95" spans="1:10">
      <c r="A95" s="11">
        <v>90</v>
      </c>
      <c r="B95" s="12" t="str">
        <f t="shared" si="5"/>
        <v>Капитальный ремонт пола ТП-614</v>
      </c>
      <c r="C95" s="13" t="s">
        <v>144</v>
      </c>
      <c r="D95" s="14" t="s">
        <v>36</v>
      </c>
      <c r="E95" s="15" t="s">
        <v>5</v>
      </c>
      <c r="F95" s="16" t="s">
        <v>37</v>
      </c>
      <c r="G95" s="17">
        <v>60000</v>
      </c>
      <c r="H95" s="18">
        <f t="shared" si="3"/>
        <v>22800</v>
      </c>
      <c r="I95" s="18">
        <f t="shared" si="4"/>
        <v>37200</v>
      </c>
      <c r="J95" s="19" t="s">
        <v>7</v>
      </c>
    </row>
    <row r="96" spans="1:10">
      <c r="A96" s="11">
        <v>91</v>
      </c>
      <c r="B96" s="12" t="str">
        <f t="shared" si="5"/>
        <v>Капитальный ремонт дверей ТП-617</v>
      </c>
      <c r="C96" s="13" t="s">
        <v>145</v>
      </c>
      <c r="D96" s="14" t="s">
        <v>27</v>
      </c>
      <c r="E96" s="15" t="s">
        <v>5</v>
      </c>
      <c r="F96" s="16" t="s">
        <v>146</v>
      </c>
      <c r="G96" s="17">
        <v>240000</v>
      </c>
      <c r="H96" s="18">
        <f t="shared" si="3"/>
        <v>91200</v>
      </c>
      <c r="I96" s="18">
        <f t="shared" si="4"/>
        <v>148800</v>
      </c>
      <c r="J96" s="19" t="s">
        <v>7</v>
      </c>
    </row>
    <row r="97" spans="1:10" s="1" customFormat="1">
      <c r="A97" s="11">
        <v>92</v>
      </c>
      <c r="B97" s="27" t="str">
        <f t="shared" si="5"/>
        <v>Капитальный ремонт дверей ТП-619</v>
      </c>
      <c r="C97" s="13" t="s">
        <v>147</v>
      </c>
      <c r="D97" s="20" t="s">
        <v>27</v>
      </c>
      <c r="E97" s="21" t="s">
        <v>5</v>
      </c>
      <c r="F97" s="16" t="s">
        <v>146</v>
      </c>
      <c r="G97" s="17">
        <v>180000</v>
      </c>
      <c r="H97" s="18">
        <f t="shared" si="3"/>
        <v>68400</v>
      </c>
      <c r="I97" s="18">
        <f t="shared" si="4"/>
        <v>111600</v>
      </c>
      <c r="J97" s="29" t="s">
        <v>16</v>
      </c>
    </row>
    <row r="98" spans="1:10">
      <c r="A98" s="11">
        <v>93</v>
      </c>
      <c r="B98" s="12" t="str">
        <f t="shared" si="5"/>
        <v>Капитальный ремонт фасада ТП-622</v>
      </c>
      <c r="C98" s="13" t="s">
        <v>148</v>
      </c>
      <c r="D98" s="14" t="s">
        <v>30</v>
      </c>
      <c r="E98" s="15" t="s">
        <v>5</v>
      </c>
      <c r="F98" s="16" t="s">
        <v>42</v>
      </c>
      <c r="G98" s="17">
        <v>70000</v>
      </c>
      <c r="H98" s="18">
        <f t="shared" si="3"/>
        <v>26600</v>
      </c>
      <c r="I98" s="18">
        <f t="shared" si="4"/>
        <v>43400</v>
      </c>
      <c r="J98" s="19" t="s">
        <v>12</v>
      </c>
    </row>
    <row r="99" spans="1:10">
      <c r="A99" s="11">
        <v>94</v>
      </c>
      <c r="B99" s="12" t="str">
        <f t="shared" si="5"/>
        <v>Капитальный ремонт дверей ТП-625</v>
      </c>
      <c r="C99" s="13" t="s">
        <v>149</v>
      </c>
      <c r="D99" s="14" t="s">
        <v>27</v>
      </c>
      <c r="E99" s="15" t="s">
        <v>5</v>
      </c>
      <c r="F99" s="16" t="s">
        <v>28</v>
      </c>
      <c r="G99" s="17">
        <v>120000</v>
      </c>
      <c r="H99" s="18">
        <f t="shared" si="3"/>
        <v>45600</v>
      </c>
      <c r="I99" s="18">
        <f t="shared" si="4"/>
        <v>74400</v>
      </c>
      <c r="J99" s="19" t="s">
        <v>7</v>
      </c>
    </row>
    <row r="100" spans="1:10">
      <c r="A100" s="11">
        <v>95</v>
      </c>
      <c r="B100" s="12" t="str">
        <f t="shared" si="5"/>
        <v>Капитальный ремонт кровли ТП-626</v>
      </c>
      <c r="C100" s="13" t="s">
        <v>150</v>
      </c>
      <c r="D100" s="14" t="s">
        <v>45</v>
      </c>
      <c r="E100" s="15" t="s">
        <v>5</v>
      </c>
      <c r="F100" s="16" t="s">
        <v>46</v>
      </c>
      <c r="G100" s="17">
        <v>250000</v>
      </c>
      <c r="H100" s="18">
        <f t="shared" si="3"/>
        <v>95000</v>
      </c>
      <c r="I100" s="18">
        <f t="shared" si="4"/>
        <v>155000</v>
      </c>
      <c r="J100" s="19" t="s">
        <v>16</v>
      </c>
    </row>
    <row r="101" spans="1:10">
      <c r="A101" s="11">
        <v>96</v>
      </c>
      <c r="B101" s="12" t="str">
        <f t="shared" si="5"/>
        <v>Капитальный ремонт дверей ТП-626</v>
      </c>
      <c r="C101" s="13" t="s">
        <v>150</v>
      </c>
      <c r="D101" s="14" t="s">
        <v>27</v>
      </c>
      <c r="E101" s="15" t="s">
        <v>5</v>
      </c>
      <c r="F101" s="16" t="s">
        <v>28</v>
      </c>
      <c r="G101" s="17">
        <v>120000</v>
      </c>
      <c r="H101" s="18">
        <f t="shared" si="3"/>
        <v>45600</v>
      </c>
      <c r="I101" s="18">
        <f t="shared" si="4"/>
        <v>74400</v>
      </c>
      <c r="J101" s="19" t="s">
        <v>16</v>
      </c>
    </row>
    <row r="102" spans="1:10">
      <c r="A102" s="11">
        <v>97</v>
      </c>
      <c r="B102" s="12" t="str">
        <f t="shared" si="5"/>
        <v>Капитальный ремонт пола ТП-626</v>
      </c>
      <c r="C102" s="13" t="s">
        <v>150</v>
      </c>
      <c r="D102" s="14" t="s">
        <v>36</v>
      </c>
      <c r="E102" s="15" t="s">
        <v>5</v>
      </c>
      <c r="F102" s="16" t="s">
        <v>37</v>
      </c>
      <c r="G102" s="17">
        <v>60000</v>
      </c>
      <c r="H102" s="18">
        <f t="shared" si="3"/>
        <v>22800</v>
      </c>
      <c r="I102" s="18">
        <f t="shared" si="4"/>
        <v>37200</v>
      </c>
      <c r="J102" s="19" t="s">
        <v>7</v>
      </c>
    </row>
    <row r="103" spans="1:10">
      <c r="A103" s="11">
        <v>98</v>
      </c>
      <c r="B103" s="12" t="str">
        <f t="shared" si="5"/>
        <v>Капитальный ремонт дверей ТП-635</v>
      </c>
      <c r="C103" s="13" t="s">
        <v>151</v>
      </c>
      <c r="D103" s="14" t="s">
        <v>27</v>
      </c>
      <c r="E103" s="15" t="s">
        <v>5</v>
      </c>
      <c r="F103" s="16" t="s">
        <v>152</v>
      </c>
      <c r="G103" s="17">
        <v>60000</v>
      </c>
      <c r="H103" s="18">
        <f t="shared" si="3"/>
        <v>22800</v>
      </c>
      <c r="I103" s="18">
        <f t="shared" si="4"/>
        <v>37200</v>
      </c>
      <c r="J103" s="19" t="s">
        <v>7</v>
      </c>
    </row>
    <row r="104" spans="1:10">
      <c r="A104" s="11">
        <v>99</v>
      </c>
      <c r="B104" s="12" t="str">
        <f t="shared" si="5"/>
        <v>Капитальный ремонт дверей ТП-638</v>
      </c>
      <c r="C104" s="13" t="s">
        <v>153</v>
      </c>
      <c r="D104" s="14" t="s">
        <v>27</v>
      </c>
      <c r="E104" s="15" t="s">
        <v>5</v>
      </c>
      <c r="F104" s="16" t="s">
        <v>146</v>
      </c>
      <c r="G104" s="17">
        <v>180000</v>
      </c>
      <c r="H104" s="18">
        <f t="shared" si="3"/>
        <v>68400</v>
      </c>
      <c r="I104" s="18">
        <f t="shared" si="4"/>
        <v>111600</v>
      </c>
      <c r="J104" s="19" t="s">
        <v>7</v>
      </c>
    </row>
    <row r="105" spans="1:10">
      <c r="A105" s="11">
        <v>100</v>
      </c>
      <c r="B105" s="12" t="str">
        <f t="shared" si="5"/>
        <v>Капитальный ремонт кровли ТП-674</v>
      </c>
      <c r="C105" s="13" t="s">
        <v>154</v>
      </c>
      <c r="D105" s="14" t="s">
        <v>45</v>
      </c>
      <c r="E105" s="15" t="s">
        <v>5</v>
      </c>
      <c r="F105" s="16" t="s">
        <v>86</v>
      </c>
      <c r="G105" s="17">
        <v>250000</v>
      </c>
      <c r="H105" s="18">
        <f t="shared" si="3"/>
        <v>95000</v>
      </c>
      <c r="I105" s="18">
        <f t="shared" si="4"/>
        <v>155000</v>
      </c>
      <c r="J105" s="19" t="s">
        <v>16</v>
      </c>
    </row>
    <row r="106" spans="1:10" ht="25.5">
      <c r="A106" s="11">
        <v>101</v>
      </c>
      <c r="B106" s="12" t="str">
        <f t="shared" si="5"/>
        <v>Капитальный ремонт ВЛ-6 кВ с заменой опор ВЛ-6 кВ ф.13-141</v>
      </c>
      <c r="C106" s="13" t="s">
        <v>155</v>
      </c>
      <c r="D106" s="14" t="s">
        <v>156</v>
      </c>
      <c r="E106" s="15" t="s">
        <v>5</v>
      </c>
      <c r="F106" s="16" t="s">
        <v>157</v>
      </c>
      <c r="G106" s="17">
        <v>700000</v>
      </c>
      <c r="H106" s="18">
        <f t="shared" si="3"/>
        <v>266000</v>
      </c>
      <c r="I106" s="18">
        <f t="shared" si="4"/>
        <v>434000</v>
      </c>
      <c r="J106" s="19" t="s">
        <v>8</v>
      </c>
    </row>
    <row r="107" spans="1:10" ht="38.25">
      <c r="A107" s="11">
        <v>102</v>
      </c>
      <c r="B107" s="12" t="str">
        <f t="shared" si="5"/>
        <v>Капитальный ремонт ВЛ-6 кВ с заменой провода ВЛ-6 кВ ф.15-Трамвайный</v>
      </c>
      <c r="C107" s="13" t="s">
        <v>158</v>
      </c>
      <c r="D107" s="14" t="s">
        <v>159</v>
      </c>
      <c r="E107" s="15" t="s">
        <v>5</v>
      </c>
      <c r="F107" s="16" t="s">
        <v>160</v>
      </c>
      <c r="G107" s="17">
        <v>700000</v>
      </c>
      <c r="H107" s="18">
        <f t="shared" si="3"/>
        <v>266000</v>
      </c>
      <c r="I107" s="18">
        <f t="shared" si="4"/>
        <v>434000</v>
      </c>
      <c r="J107" s="19" t="s">
        <v>8</v>
      </c>
    </row>
    <row r="108" spans="1:10" ht="25.5">
      <c r="A108" s="11">
        <v>103</v>
      </c>
      <c r="B108" s="12" t="str">
        <f>CONCATENATE($B$1," ремонт ",C108)</f>
        <v>Капитальный ремонт ВЛ-6 кВ ф.4-109</v>
      </c>
      <c r="C108" s="13" t="s">
        <v>161</v>
      </c>
      <c r="D108" s="14" t="s">
        <v>162</v>
      </c>
      <c r="E108" s="15" t="s">
        <v>5</v>
      </c>
      <c r="F108" s="16" t="s">
        <v>163</v>
      </c>
      <c r="G108" s="17">
        <v>300000</v>
      </c>
      <c r="H108" s="18">
        <f t="shared" si="3"/>
        <v>114000</v>
      </c>
      <c r="I108" s="18">
        <f t="shared" si="4"/>
        <v>186000</v>
      </c>
      <c r="J108" s="19" t="s">
        <v>7</v>
      </c>
    </row>
    <row r="109" spans="1:10" ht="25.5">
      <c r="A109" s="11">
        <v>104</v>
      </c>
      <c r="B109" s="12" t="str">
        <f>CONCATENATE($B$1," ремонт ",D109," ",C109)</f>
        <v>Капитальный ремонт кабельного колодца КЛ-6 кВ ф.7-167</v>
      </c>
      <c r="C109" s="13" t="s">
        <v>164</v>
      </c>
      <c r="D109" s="14" t="s">
        <v>165</v>
      </c>
      <c r="E109" s="15" t="s">
        <v>5</v>
      </c>
      <c r="F109" s="16" t="s">
        <v>152</v>
      </c>
      <c r="G109" s="17">
        <v>20000</v>
      </c>
      <c r="H109" s="18">
        <f t="shared" si="3"/>
        <v>7600</v>
      </c>
      <c r="I109" s="18">
        <f t="shared" si="4"/>
        <v>12400</v>
      </c>
      <c r="J109" s="19" t="s">
        <v>7</v>
      </c>
    </row>
    <row r="110" spans="1:10" ht="25.5">
      <c r="A110" s="11">
        <v>105</v>
      </c>
      <c r="B110" s="12" t="str">
        <f>CONCATENATE($B$1," ремонт ",C110)</f>
        <v>Капитальный ремонт АИИСКУЭ ЧС ЦК ЭСР</v>
      </c>
      <c r="C110" s="30" t="s">
        <v>166</v>
      </c>
      <c r="D110" s="31" t="s">
        <v>167</v>
      </c>
      <c r="E110" s="15" t="s">
        <v>5</v>
      </c>
      <c r="F110" s="16" t="s">
        <v>168</v>
      </c>
      <c r="G110" s="17">
        <v>3000000</v>
      </c>
      <c r="H110" s="18">
        <f t="shared" si="3"/>
        <v>1140000</v>
      </c>
      <c r="I110" s="18">
        <f t="shared" si="4"/>
        <v>1860000</v>
      </c>
      <c r="J110" s="19" t="s">
        <v>169</v>
      </c>
    </row>
    <row r="111" spans="1:10" ht="25.5">
      <c r="A111" s="11">
        <v>106</v>
      </c>
      <c r="B111" s="32" t="s">
        <v>17</v>
      </c>
      <c r="C111" s="13" t="s">
        <v>14</v>
      </c>
      <c r="D111" s="31" t="s">
        <v>170</v>
      </c>
      <c r="E111" s="15" t="s">
        <v>5</v>
      </c>
      <c r="F111" s="16"/>
      <c r="G111" s="17">
        <v>2500000</v>
      </c>
      <c r="H111" s="18">
        <f t="shared" si="3"/>
        <v>950000</v>
      </c>
      <c r="I111" s="18">
        <f t="shared" si="4"/>
        <v>1550000</v>
      </c>
      <c r="J111" s="19" t="s">
        <v>171</v>
      </c>
    </row>
    <row r="112" spans="1:10">
      <c r="A112" s="11">
        <v>107</v>
      </c>
      <c r="B112" s="12" t="str">
        <f t="shared" si="5"/>
        <v>Капитальный ремонт фасада  ТП-401</v>
      </c>
      <c r="C112" s="13" t="s">
        <v>172</v>
      </c>
      <c r="D112" s="14" t="s">
        <v>83</v>
      </c>
      <c r="E112" s="15" t="s">
        <v>5</v>
      </c>
      <c r="F112" s="16" t="s">
        <v>93</v>
      </c>
      <c r="G112" s="17">
        <v>120000</v>
      </c>
      <c r="H112" s="18">
        <f t="shared" si="3"/>
        <v>45600</v>
      </c>
      <c r="I112" s="18">
        <f t="shared" si="4"/>
        <v>74400</v>
      </c>
      <c r="J112" s="19" t="s">
        <v>173</v>
      </c>
    </row>
    <row r="113" spans="1:10">
      <c r="A113" s="11">
        <v>108</v>
      </c>
      <c r="B113" s="12" t="str">
        <f t="shared" si="5"/>
        <v>Капитальный ремонт кровли ТП-417</v>
      </c>
      <c r="C113" s="13" t="s">
        <v>174</v>
      </c>
      <c r="D113" s="14" t="s">
        <v>45</v>
      </c>
      <c r="E113" s="15" t="s">
        <v>5</v>
      </c>
      <c r="F113" s="16" t="s">
        <v>175</v>
      </c>
      <c r="G113" s="17">
        <v>250000</v>
      </c>
      <c r="H113" s="18">
        <f t="shared" si="3"/>
        <v>95000</v>
      </c>
      <c r="I113" s="18">
        <f t="shared" si="4"/>
        <v>155000</v>
      </c>
      <c r="J113" s="19" t="s">
        <v>176</v>
      </c>
    </row>
    <row r="114" spans="1:10">
      <c r="A114" s="11">
        <v>109</v>
      </c>
      <c r="B114" s="12" t="str">
        <f t="shared" si="5"/>
        <v>Капитальный ремонт фасада ТП-419</v>
      </c>
      <c r="C114" s="13" t="s">
        <v>177</v>
      </c>
      <c r="D114" s="14" t="s">
        <v>30</v>
      </c>
      <c r="E114" s="15" t="s">
        <v>5</v>
      </c>
      <c r="F114" s="16" t="s">
        <v>93</v>
      </c>
      <c r="G114" s="17">
        <v>120000</v>
      </c>
      <c r="H114" s="18">
        <f t="shared" si="3"/>
        <v>45600</v>
      </c>
      <c r="I114" s="18">
        <f t="shared" si="4"/>
        <v>74400</v>
      </c>
      <c r="J114" s="19" t="s">
        <v>173</v>
      </c>
    </row>
    <row r="115" spans="1:10">
      <c r="A115" s="11">
        <v>110</v>
      </c>
      <c r="B115" s="12" t="str">
        <f t="shared" si="5"/>
        <v>Капитальный ремонт кровли ТП-427</v>
      </c>
      <c r="C115" s="13" t="s">
        <v>178</v>
      </c>
      <c r="D115" s="14" t="s">
        <v>45</v>
      </c>
      <c r="E115" s="15" t="s">
        <v>5</v>
      </c>
      <c r="F115" s="16" t="s">
        <v>86</v>
      </c>
      <c r="G115" s="17">
        <v>250000</v>
      </c>
      <c r="H115" s="18">
        <f t="shared" si="3"/>
        <v>95000</v>
      </c>
      <c r="I115" s="18">
        <f t="shared" si="4"/>
        <v>155000</v>
      </c>
      <c r="J115" s="19" t="s">
        <v>7</v>
      </c>
    </row>
    <row r="116" spans="1:10">
      <c r="A116" s="11">
        <v>111</v>
      </c>
      <c r="B116" s="12" t="str">
        <f t="shared" si="5"/>
        <v>Капитальный ремонт фасада ТП-427</v>
      </c>
      <c r="C116" s="13" t="s">
        <v>178</v>
      </c>
      <c r="D116" s="14" t="s">
        <v>30</v>
      </c>
      <c r="E116" s="15" t="s">
        <v>5</v>
      </c>
      <c r="F116" s="16" t="s">
        <v>93</v>
      </c>
      <c r="G116" s="17">
        <v>120000</v>
      </c>
      <c r="H116" s="18">
        <f t="shared" si="3"/>
        <v>45600</v>
      </c>
      <c r="I116" s="18">
        <f t="shared" si="4"/>
        <v>74400</v>
      </c>
      <c r="J116" s="19" t="s">
        <v>11</v>
      </c>
    </row>
    <row r="117" spans="1:10">
      <c r="A117" s="11">
        <v>112</v>
      </c>
      <c r="B117" s="12" t="str">
        <f t="shared" si="5"/>
        <v>Капитальный ремонт кровли ТП-428</v>
      </c>
      <c r="C117" s="13" t="s">
        <v>179</v>
      </c>
      <c r="D117" s="14" t="s">
        <v>45</v>
      </c>
      <c r="E117" s="15" t="s">
        <v>5</v>
      </c>
      <c r="F117" s="16" t="s">
        <v>86</v>
      </c>
      <c r="G117" s="17">
        <v>250000</v>
      </c>
      <c r="H117" s="18">
        <f t="shared" si="3"/>
        <v>95000</v>
      </c>
      <c r="I117" s="18">
        <f t="shared" si="4"/>
        <v>155000</v>
      </c>
      <c r="J117" s="19" t="s">
        <v>7</v>
      </c>
    </row>
    <row r="118" spans="1:10">
      <c r="A118" s="11">
        <v>113</v>
      </c>
      <c r="B118" s="12" t="str">
        <f t="shared" si="5"/>
        <v>Капитальный ремонт фасада ТП-428</v>
      </c>
      <c r="C118" s="13" t="s">
        <v>179</v>
      </c>
      <c r="D118" s="14" t="s">
        <v>30</v>
      </c>
      <c r="E118" s="15" t="s">
        <v>5</v>
      </c>
      <c r="F118" s="16" t="s">
        <v>93</v>
      </c>
      <c r="G118" s="17">
        <v>120000</v>
      </c>
      <c r="H118" s="18">
        <f t="shared" si="3"/>
        <v>45600</v>
      </c>
      <c r="I118" s="18">
        <f t="shared" si="4"/>
        <v>74400</v>
      </c>
      <c r="J118" s="19" t="s">
        <v>11</v>
      </c>
    </row>
    <row r="119" spans="1:10">
      <c r="A119" s="11">
        <v>114</v>
      </c>
      <c r="B119" s="12" t="str">
        <f t="shared" si="5"/>
        <v>Капитальный ремонт фасада ТП-429</v>
      </c>
      <c r="C119" s="13" t="s">
        <v>180</v>
      </c>
      <c r="D119" s="14" t="s">
        <v>30</v>
      </c>
      <c r="E119" s="15" t="s">
        <v>5</v>
      </c>
      <c r="F119" s="16" t="s">
        <v>93</v>
      </c>
      <c r="G119" s="17">
        <v>120000</v>
      </c>
      <c r="H119" s="18">
        <f t="shared" si="3"/>
        <v>45600</v>
      </c>
      <c r="I119" s="18">
        <f t="shared" si="4"/>
        <v>74400</v>
      </c>
      <c r="J119" s="19" t="s">
        <v>173</v>
      </c>
    </row>
    <row r="120" spans="1:10">
      <c r="A120" s="11">
        <v>115</v>
      </c>
      <c r="B120" s="12" t="str">
        <f t="shared" si="5"/>
        <v>Капитальный ремонт фасада ТП-431</v>
      </c>
      <c r="C120" s="13" t="s">
        <v>181</v>
      </c>
      <c r="D120" s="14" t="s">
        <v>30</v>
      </c>
      <c r="E120" s="15" t="s">
        <v>5</v>
      </c>
      <c r="F120" s="16" t="s">
        <v>93</v>
      </c>
      <c r="G120" s="17">
        <v>120000</v>
      </c>
      <c r="H120" s="18">
        <f t="shared" si="3"/>
        <v>45600</v>
      </c>
      <c r="I120" s="18">
        <f t="shared" si="4"/>
        <v>74400</v>
      </c>
      <c r="J120" s="19" t="s">
        <v>173</v>
      </c>
    </row>
    <row r="121" spans="1:10">
      <c r="A121" s="11">
        <v>116</v>
      </c>
      <c r="B121" s="12" t="str">
        <f t="shared" si="5"/>
        <v>Капитальный ремонт кровли ТП-433</v>
      </c>
      <c r="C121" s="13" t="s">
        <v>182</v>
      </c>
      <c r="D121" s="14" t="s">
        <v>45</v>
      </c>
      <c r="E121" s="15" t="s">
        <v>5</v>
      </c>
      <c r="F121" s="16" t="s">
        <v>86</v>
      </c>
      <c r="G121" s="17">
        <v>250000</v>
      </c>
      <c r="H121" s="18">
        <f t="shared" si="3"/>
        <v>95000</v>
      </c>
      <c r="I121" s="18">
        <f t="shared" si="4"/>
        <v>155000</v>
      </c>
      <c r="J121" s="19" t="s">
        <v>176</v>
      </c>
    </row>
    <row r="122" spans="1:10">
      <c r="A122" s="11">
        <v>117</v>
      </c>
      <c r="B122" s="12" t="str">
        <f t="shared" si="5"/>
        <v>Капитальный ремонт кровли ТП-434</v>
      </c>
      <c r="C122" s="13" t="s">
        <v>183</v>
      </c>
      <c r="D122" s="14" t="s">
        <v>45</v>
      </c>
      <c r="E122" s="15" t="s">
        <v>5</v>
      </c>
      <c r="F122" s="16" t="s">
        <v>86</v>
      </c>
      <c r="G122" s="17">
        <v>250000</v>
      </c>
      <c r="H122" s="18">
        <f t="shared" si="3"/>
        <v>95000</v>
      </c>
      <c r="I122" s="18">
        <f t="shared" si="4"/>
        <v>155000</v>
      </c>
      <c r="J122" s="19" t="s">
        <v>7</v>
      </c>
    </row>
    <row r="123" spans="1:10">
      <c r="A123" s="11">
        <v>118</v>
      </c>
      <c r="B123" s="12" t="str">
        <f t="shared" si="5"/>
        <v>Капитальный ремонт фасада ТП-434</v>
      </c>
      <c r="C123" s="13" t="s">
        <v>183</v>
      </c>
      <c r="D123" s="14" t="s">
        <v>30</v>
      </c>
      <c r="E123" s="15" t="s">
        <v>5</v>
      </c>
      <c r="F123" s="16" t="s">
        <v>93</v>
      </c>
      <c r="G123" s="17">
        <v>120000</v>
      </c>
      <c r="H123" s="18">
        <f t="shared" si="3"/>
        <v>45600</v>
      </c>
      <c r="I123" s="18">
        <f t="shared" si="4"/>
        <v>74400</v>
      </c>
      <c r="J123" s="19" t="s">
        <v>8</v>
      </c>
    </row>
    <row r="124" spans="1:10">
      <c r="A124" s="11">
        <v>119</v>
      </c>
      <c r="B124" s="12" t="str">
        <f t="shared" si="5"/>
        <v>Капитальный ремонт кровли ТП-435</v>
      </c>
      <c r="C124" s="13" t="s">
        <v>184</v>
      </c>
      <c r="D124" s="14" t="s">
        <v>45</v>
      </c>
      <c r="E124" s="15" t="s">
        <v>5</v>
      </c>
      <c r="F124" s="16" t="s">
        <v>86</v>
      </c>
      <c r="G124" s="17">
        <v>250000</v>
      </c>
      <c r="H124" s="18">
        <f t="shared" si="3"/>
        <v>95000</v>
      </c>
      <c r="I124" s="18">
        <f t="shared" si="4"/>
        <v>155000</v>
      </c>
      <c r="J124" s="19" t="s">
        <v>185</v>
      </c>
    </row>
    <row r="125" spans="1:10">
      <c r="A125" s="11">
        <v>120</v>
      </c>
      <c r="B125" s="12" t="str">
        <f t="shared" si="5"/>
        <v>Капитальный ремонт кровли ТП-436</v>
      </c>
      <c r="C125" s="13" t="s">
        <v>186</v>
      </c>
      <c r="D125" s="14" t="s">
        <v>45</v>
      </c>
      <c r="E125" s="15" t="s">
        <v>5</v>
      </c>
      <c r="F125" s="16" t="s">
        <v>86</v>
      </c>
      <c r="G125" s="17">
        <v>250000</v>
      </c>
      <c r="H125" s="18">
        <f t="shared" si="3"/>
        <v>95000</v>
      </c>
      <c r="I125" s="18">
        <f t="shared" si="4"/>
        <v>155000</v>
      </c>
      <c r="J125" s="19" t="s">
        <v>185</v>
      </c>
    </row>
    <row r="126" spans="1:10">
      <c r="A126" s="11">
        <v>121</v>
      </c>
      <c r="B126" s="12" t="str">
        <f t="shared" si="5"/>
        <v>Капитальный ремонт кровли ТП-437</v>
      </c>
      <c r="C126" s="13" t="s">
        <v>187</v>
      </c>
      <c r="D126" s="14" t="s">
        <v>45</v>
      </c>
      <c r="E126" s="15" t="s">
        <v>5</v>
      </c>
      <c r="F126" s="16" t="s">
        <v>86</v>
      </c>
      <c r="G126" s="17">
        <v>250000</v>
      </c>
      <c r="H126" s="18">
        <f t="shared" si="3"/>
        <v>95000</v>
      </c>
      <c r="I126" s="18">
        <f t="shared" si="4"/>
        <v>155000</v>
      </c>
      <c r="J126" s="19" t="s">
        <v>185</v>
      </c>
    </row>
    <row r="127" spans="1:10">
      <c r="A127" s="11">
        <v>122</v>
      </c>
      <c r="B127" s="12" t="str">
        <f t="shared" si="5"/>
        <v>Капитальный ремонт фасада ТП-437</v>
      </c>
      <c r="C127" s="13" t="s">
        <v>187</v>
      </c>
      <c r="D127" s="14" t="s">
        <v>30</v>
      </c>
      <c r="E127" s="15" t="s">
        <v>5</v>
      </c>
      <c r="F127" s="16" t="s">
        <v>93</v>
      </c>
      <c r="G127" s="17">
        <v>120000</v>
      </c>
      <c r="H127" s="18">
        <f t="shared" si="3"/>
        <v>45600</v>
      </c>
      <c r="I127" s="18">
        <f t="shared" si="4"/>
        <v>74400</v>
      </c>
      <c r="J127" s="19" t="s">
        <v>173</v>
      </c>
    </row>
    <row r="128" spans="1:10">
      <c r="A128" s="11">
        <v>123</v>
      </c>
      <c r="B128" s="12" t="str">
        <f t="shared" si="5"/>
        <v>Капитальный ремонт кровли ТП-457</v>
      </c>
      <c r="C128" s="23" t="s">
        <v>188</v>
      </c>
      <c r="D128" s="24" t="s">
        <v>45</v>
      </c>
      <c r="E128" s="15" t="s">
        <v>5</v>
      </c>
      <c r="F128" s="25" t="s">
        <v>86</v>
      </c>
      <c r="G128" s="26">
        <v>250000</v>
      </c>
      <c r="H128" s="18">
        <f t="shared" si="3"/>
        <v>95000</v>
      </c>
      <c r="I128" s="18">
        <f t="shared" si="4"/>
        <v>155000</v>
      </c>
      <c r="J128" s="19" t="s">
        <v>7</v>
      </c>
    </row>
    <row r="129" spans="1:10">
      <c r="A129" s="11">
        <v>124</v>
      </c>
      <c r="B129" s="12" t="str">
        <f t="shared" si="5"/>
        <v>Капитальный ремонт фасада ТП-484</v>
      </c>
      <c r="C129" s="13" t="s">
        <v>189</v>
      </c>
      <c r="D129" s="14" t="s">
        <v>30</v>
      </c>
      <c r="E129" s="15" t="s">
        <v>5</v>
      </c>
      <c r="F129" s="16" t="s">
        <v>93</v>
      </c>
      <c r="G129" s="17">
        <v>120000</v>
      </c>
      <c r="H129" s="18">
        <f t="shared" si="3"/>
        <v>45600</v>
      </c>
      <c r="I129" s="18">
        <f t="shared" si="4"/>
        <v>74400</v>
      </c>
      <c r="J129" s="19" t="s">
        <v>173</v>
      </c>
    </row>
    <row r="130" spans="1:10" ht="33.75">
      <c r="A130" s="11">
        <v>125</v>
      </c>
      <c r="B130" s="12" t="str">
        <f>CONCATENATE($B$1," ремонт ",C130)</f>
        <v>Капитальный ремонт КЛ-6 кВ ф.13-444; ф.11-498</v>
      </c>
      <c r="C130" s="13" t="s">
        <v>190</v>
      </c>
      <c r="D130" s="14" t="s">
        <v>191</v>
      </c>
      <c r="E130" s="15" t="s">
        <v>5</v>
      </c>
      <c r="F130" s="16" t="s">
        <v>192</v>
      </c>
      <c r="G130" s="17">
        <v>3500000</v>
      </c>
      <c r="H130" s="18">
        <f t="shared" si="3"/>
        <v>1330000</v>
      </c>
      <c r="I130" s="18">
        <f t="shared" si="4"/>
        <v>2170000</v>
      </c>
      <c r="J130" s="19" t="s">
        <v>12</v>
      </c>
    </row>
    <row r="131" spans="1:10" ht="25.5">
      <c r="A131" s="11">
        <v>126</v>
      </c>
      <c r="B131" s="12" t="str">
        <f t="shared" ref="B131:B138" si="6">CONCATENATE($B$1," ремонт ",C131)</f>
        <v xml:space="preserve">Капитальный ремонт КЛ-6 кВ ф.22-429 ф.9-428 </v>
      </c>
      <c r="C131" s="13" t="s">
        <v>193</v>
      </c>
      <c r="D131" s="14" t="s">
        <v>191</v>
      </c>
      <c r="E131" s="15" t="s">
        <v>5</v>
      </c>
      <c r="F131" s="16" t="s">
        <v>194</v>
      </c>
      <c r="G131" s="17">
        <v>850000</v>
      </c>
      <c r="H131" s="18">
        <f t="shared" si="3"/>
        <v>323000</v>
      </c>
      <c r="I131" s="18">
        <f t="shared" si="4"/>
        <v>527000</v>
      </c>
      <c r="J131" s="19" t="s">
        <v>12</v>
      </c>
    </row>
    <row r="132" spans="1:10" ht="25.5">
      <c r="A132" s="11">
        <v>127</v>
      </c>
      <c r="B132" s="12" t="str">
        <f t="shared" si="6"/>
        <v>Капитальный ремонт КЛ-10 кВ ф.18-801, ф.17-800-1</v>
      </c>
      <c r="C132" s="13" t="s">
        <v>195</v>
      </c>
      <c r="D132" s="14" t="s">
        <v>191</v>
      </c>
      <c r="E132" s="15" t="s">
        <v>5</v>
      </c>
      <c r="F132" s="16" t="s">
        <v>196</v>
      </c>
      <c r="G132" s="17">
        <v>350000</v>
      </c>
      <c r="H132" s="18">
        <f t="shared" si="3"/>
        <v>133000</v>
      </c>
      <c r="I132" s="18">
        <f t="shared" si="4"/>
        <v>217000</v>
      </c>
      <c r="J132" s="19" t="s">
        <v>12</v>
      </c>
    </row>
    <row r="133" spans="1:10" ht="48">
      <c r="A133" s="11">
        <v>128</v>
      </c>
      <c r="B133" s="12" t="str">
        <f t="shared" si="6"/>
        <v>Капитальный ремонт ВЛ-6 кВ ф. 6-26-С П/С Опорная 19 (6-26-С "Черная речка")</v>
      </c>
      <c r="C133" s="13" t="s">
        <v>197</v>
      </c>
      <c r="D133" s="20" t="s">
        <v>198</v>
      </c>
      <c r="E133" s="15" t="s">
        <v>5</v>
      </c>
      <c r="F133" s="16" t="s">
        <v>199</v>
      </c>
      <c r="G133" s="17">
        <v>300000</v>
      </c>
      <c r="H133" s="18">
        <f t="shared" si="3"/>
        <v>114000</v>
      </c>
      <c r="I133" s="18">
        <f t="shared" si="4"/>
        <v>186000</v>
      </c>
      <c r="J133" s="19" t="s">
        <v>7</v>
      </c>
    </row>
    <row r="134" spans="1:10" ht="24">
      <c r="A134" s="11">
        <v>129</v>
      </c>
      <c r="B134" s="12" t="str">
        <f t="shared" si="6"/>
        <v>Капитальный ремонт ВЛ-6 кВ ф.11-СК-1</v>
      </c>
      <c r="C134" s="13" t="s">
        <v>200</v>
      </c>
      <c r="D134" s="14" t="s">
        <v>201</v>
      </c>
      <c r="E134" s="15" t="s">
        <v>5</v>
      </c>
      <c r="F134" s="16" t="s">
        <v>202</v>
      </c>
      <c r="G134" s="17">
        <v>100000</v>
      </c>
      <c r="H134" s="18">
        <f t="shared" si="3"/>
        <v>38000</v>
      </c>
      <c r="I134" s="18">
        <f t="shared" si="4"/>
        <v>62000</v>
      </c>
      <c r="J134" s="19" t="s">
        <v>7</v>
      </c>
    </row>
    <row r="135" spans="1:10" ht="24">
      <c r="A135" s="11">
        <v>130</v>
      </c>
      <c r="B135" s="12" t="str">
        <f t="shared" si="6"/>
        <v>Капитальный ремонт ВЛ-6 кВ ф.20-Островский</v>
      </c>
      <c r="C135" s="13" t="s">
        <v>203</v>
      </c>
      <c r="D135" s="14" t="s">
        <v>201</v>
      </c>
      <c r="E135" s="15" t="s">
        <v>5</v>
      </c>
      <c r="F135" s="16" t="s">
        <v>204</v>
      </c>
      <c r="G135" s="17">
        <v>100000</v>
      </c>
      <c r="H135" s="18">
        <f t="shared" ref="H135:H198" si="7">G135*0.38</f>
        <v>38000</v>
      </c>
      <c r="I135" s="18">
        <f t="shared" ref="I135:I198" si="8">G135*0.62</f>
        <v>62000</v>
      </c>
      <c r="J135" s="19" t="s">
        <v>7</v>
      </c>
    </row>
    <row r="136" spans="1:10" ht="24">
      <c r="A136" s="11">
        <v>131</v>
      </c>
      <c r="B136" s="12" t="str">
        <f t="shared" si="6"/>
        <v>Капитальный ремонт ВЛ-6 кВ ф.27-459</v>
      </c>
      <c r="C136" s="13" t="s">
        <v>205</v>
      </c>
      <c r="D136" s="14" t="s">
        <v>201</v>
      </c>
      <c r="E136" s="15" t="s">
        <v>5</v>
      </c>
      <c r="F136" s="16" t="s">
        <v>206</v>
      </c>
      <c r="G136" s="17">
        <v>300000</v>
      </c>
      <c r="H136" s="18">
        <f t="shared" si="7"/>
        <v>114000</v>
      </c>
      <c r="I136" s="18">
        <f t="shared" si="8"/>
        <v>186000</v>
      </c>
      <c r="J136" s="19" t="s">
        <v>7</v>
      </c>
    </row>
    <row r="137" spans="1:10" ht="24">
      <c r="A137" s="11">
        <v>132</v>
      </c>
      <c r="B137" s="12" t="str">
        <f t="shared" si="6"/>
        <v>Капитальный ремонт ВЛ-6 кВ ф.8-454-2</v>
      </c>
      <c r="C137" s="13" t="s">
        <v>207</v>
      </c>
      <c r="D137" s="14" t="s">
        <v>201</v>
      </c>
      <c r="E137" s="15" t="s">
        <v>5</v>
      </c>
      <c r="F137" s="16" t="s">
        <v>199</v>
      </c>
      <c r="G137" s="17">
        <v>200000</v>
      </c>
      <c r="H137" s="18">
        <f t="shared" si="7"/>
        <v>76000</v>
      </c>
      <c r="I137" s="18">
        <f t="shared" si="8"/>
        <v>124000</v>
      </c>
      <c r="J137" s="19" t="s">
        <v>173</v>
      </c>
    </row>
    <row r="138" spans="1:10" ht="24">
      <c r="A138" s="11">
        <v>133</v>
      </c>
      <c r="B138" s="12" t="str">
        <f t="shared" si="6"/>
        <v>Капитальный ремонт ВЛ-10 кВ ф.20-Сады</v>
      </c>
      <c r="C138" s="13" t="s">
        <v>208</v>
      </c>
      <c r="D138" s="14" t="s">
        <v>201</v>
      </c>
      <c r="E138" s="15" t="s">
        <v>5</v>
      </c>
      <c r="F138" s="16" t="s">
        <v>199</v>
      </c>
      <c r="G138" s="17">
        <v>200000</v>
      </c>
      <c r="H138" s="18">
        <f t="shared" si="7"/>
        <v>76000</v>
      </c>
      <c r="I138" s="18">
        <f t="shared" si="8"/>
        <v>124000</v>
      </c>
      <c r="J138" s="19" t="s">
        <v>185</v>
      </c>
    </row>
    <row r="139" spans="1:10" ht="38.25">
      <c r="A139" s="11">
        <v>134</v>
      </c>
      <c r="B139" s="33" t="str">
        <f t="shared" si="5"/>
        <v xml:space="preserve">Капитальный ремонт аварийного освещения АБК Климасенко, 26А </v>
      </c>
      <c r="C139" s="13" t="s">
        <v>209</v>
      </c>
      <c r="D139" s="31" t="s">
        <v>210</v>
      </c>
      <c r="E139" s="15" t="s">
        <v>5</v>
      </c>
      <c r="F139" s="16"/>
      <c r="G139" s="17">
        <v>100000</v>
      </c>
      <c r="H139" s="18">
        <f t="shared" si="7"/>
        <v>38000</v>
      </c>
      <c r="I139" s="18">
        <f t="shared" si="8"/>
        <v>62000</v>
      </c>
      <c r="J139" s="19" t="s">
        <v>211</v>
      </c>
    </row>
    <row r="140" spans="1:10" ht="25.5">
      <c r="A140" s="11">
        <v>135</v>
      </c>
      <c r="B140" s="12" t="str">
        <f t="shared" si="5"/>
        <v xml:space="preserve">Капитальный ремонт вентиляции АБК Климасенко, 26А </v>
      </c>
      <c r="C140" s="13" t="s">
        <v>209</v>
      </c>
      <c r="D140" s="31" t="s">
        <v>212</v>
      </c>
      <c r="E140" s="15" t="s">
        <v>5</v>
      </c>
      <c r="F140" s="16"/>
      <c r="G140" s="17">
        <v>100000</v>
      </c>
      <c r="H140" s="18">
        <f t="shared" si="7"/>
        <v>38000</v>
      </c>
      <c r="I140" s="18">
        <f t="shared" si="8"/>
        <v>62000</v>
      </c>
      <c r="J140" s="19" t="s">
        <v>176</v>
      </c>
    </row>
    <row r="141" spans="1:10" s="1" customFormat="1" ht="25.5">
      <c r="A141" s="11">
        <v>136</v>
      </c>
      <c r="B141" s="27" t="str">
        <f>CONCATENATE($B$1," ремонт ",C141)</f>
        <v>Капитальный ремонт АИИСКУЭ ЧС ЗН ЭСР</v>
      </c>
      <c r="C141" s="13" t="s">
        <v>213</v>
      </c>
      <c r="D141" s="20" t="s">
        <v>214</v>
      </c>
      <c r="E141" s="21" t="s">
        <v>5</v>
      </c>
      <c r="F141" s="16" t="s">
        <v>215</v>
      </c>
      <c r="G141" s="17">
        <v>1150000</v>
      </c>
      <c r="H141" s="18">
        <f t="shared" si="7"/>
        <v>437000</v>
      </c>
      <c r="I141" s="18">
        <f t="shared" si="8"/>
        <v>713000</v>
      </c>
      <c r="J141" s="29" t="s">
        <v>216</v>
      </c>
    </row>
    <row r="142" spans="1:10" ht="25.5">
      <c r="A142" s="11">
        <v>137</v>
      </c>
      <c r="B142" s="12" t="s">
        <v>13</v>
      </c>
      <c r="D142" s="31" t="s">
        <v>170</v>
      </c>
      <c r="E142" s="15" t="s">
        <v>5</v>
      </c>
      <c r="F142" s="16"/>
      <c r="G142" s="17">
        <v>1800000</v>
      </c>
      <c r="H142" s="18">
        <f t="shared" si="7"/>
        <v>684000</v>
      </c>
      <c r="I142" s="18">
        <f t="shared" si="8"/>
        <v>1116000</v>
      </c>
      <c r="J142" s="19" t="s">
        <v>217</v>
      </c>
    </row>
    <row r="143" spans="1:10">
      <c r="A143" s="11">
        <v>138</v>
      </c>
      <c r="B143" s="12" t="str">
        <f t="shared" si="5"/>
        <v>Капитальный ремонт кровли ТП-317</v>
      </c>
      <c r="C143" s="13" t="s">
        <v>218</v>
      </c>
      <c r="D143" s="31" t="s">
        <v>45</v>
      </c>
      <c r="E143" s="15" t="s">
        <v>5</v>
      </c>
      <c r="F143" s="16" t="s">
        <v>219</v>
      </c>
      <c r="G143" s="17">
        <v>250000</v>
      </c>
      <c r="H143" s="18">
        <f t="shared" si="7"/>
        <v>95000</v>
      </c>
      <c r="I143" s="18">
        <f t="shared" si="8"/>
        <v>155000</v>
      </c>
      <c r="J143" s="19" t="s">
        <v>32</v>
      </c>
    </row>
    <row r="144" spans="1:10" ht="38.25">
      <c r="A144" s="11">
        <v>139</v>
      </c>
      <c r="B144" s="12" t="str">
        <f t="shared" si="5"/>
        <v>Капитальный ремонт строительной части ТП-348</v>
      </c>
      <c r="C144" s="13" t="s">
        <v>220</v>
      </c>
      <c r="D144" s="31" t="s">
        <v>88</v>
      </c>
      <c r="E144" s="15" t="s">
        <v>5</v>
      </c>
      <c r="F144" s="16" t="s">
        <v>118</v>
      </c>
      <c r="G144" s="17">
        <v>300000</v>
      </c>
      <c r="H144" s="18">
        <f t="shared" si="7"/>
        <v>114000</v>
      </c>
      <c r="I144" s="18">
        <f t="shared" si="8"/>
        <v>186000</v>
      </c>
      <c r="J144" s="19" t="s">
        <v>12</v>
      </c>
    </row>
    <row r="145" spans="1:10" ht="33.75">
      <c r="A145" s="11">
        <v>140</v>
      </c>
      <c r="B145" s="12" t="str">
        <f t="shared" si="5"/>
        <v>Капитальный ремонт кровли ТП-349</v>
      </c>
      <c r="C145" s="13" t="s">
        <v>221</v>
      </c>
      <c r="D145" s="31" t="s">
        <v>45</v>
      </c>
      <c r="E145" s="15" t="s">
        <v>5</v>
      </c>
      <c r="F145" s="16" t="s">
        <v>222</v>
      </c>
      <c r="G145" s="17">
        <v>250000</v>
      </c>
      <c r="H145" s="18">
        <f t="shared" si="7"/>
        <v>95000</v>
      </c>
      <c r="I145" s="18">
        <f t="shared" si="8"/>
        <v>155000</v>
      </c>
      <c r="J145" s="19" t="s">
        <v>32</v>
      </c>
    </row>
    <row r="146" spans="1:10" ht="38.25">
      <c r="A146" s="11">
        <v>141</v>
      </c>
      <c r="B146" s="12" t="str">
        <f t="shared" si="5"/>
        <v>Капитальный ремонт строительной части ТП-353</v>
      </c>
      <c r="C146" s="13" t="s">
        <v>223</v>
      </c>
      <c r="D146" s="31" t="s">
        <v>88</v>
      </c>
      <c r="E146" s="15" t="s">
        <v>5</v>
      </c>
      <c r="F146" s="16" t="s">
        <v>224</v>
      </c>
      <c r="G146" s="17">
        <v>400000</v>
      </c>
      <c r="H146" s="18">
        <f t="shared" si="7"/>
        <v>152000</v>
      </c>
      <c r="I146" s="18">
        <f t="shared" si="8"/>
        <v>248000</v>
      </c>
      <c r="J146" s="19" t="s">
        <v>185</v>
      </c>
    </row>
    <row r="147" spans="1:10" ht="38.25">
      <c r="A147" s="11">
        <v>142</v>
      </c>
      <c r="B147" s="12" t="str">
        <f t="shared" si="5"/>
        <v>Капитальный ремонт строительной части ТП-355</v>
      </c>
      <c r="C147" s="13" t="s">
        <v>225</v>
      </c>
      <c r="D147" s="31" t="s">
        <v>88</v>
      </c>
      <c r="E147" s="15" t="s">
        <v>5</v>
      </c>
      <c r="F147" s="16" t="s">
        <v>224</v>
      </c>
      <c r="G147" s="17">
        <v>400000</v>
      </c>
      <c r="H147" s="18">
        <f t="shared" si="7"/>
        <v>152000</v>
      </c>
      <c r="I147" s="18">
        <f t="shared" si="8"/>
        <v>248000</v>
      </c>
      <c r="J147" s="19" t="s">
        <v>185</v>
      </c>
    </row>
    <row r="148" spans="1:10" s="1" customFormat="1" ht="38.25">
      <c r="A148" s="11">
        <v>143</v>
      </c>
      <c r="B148" s="27" t="str">
        <f t="shared" si="5"/>
        <v>Капитальный ремонт строительной части ТП-372</v>
      </c>
      <c r="C148" s="13" t="s">
        <v>226</v>
      </c>
      <c r="D148" s="34" t="s">
        <v>88</v>
      </c>
      <c r="E148" s="21" t="s">
        <v>5</v>
      </c>
      <c r="F148" s="16" t="s">
        <v>224</v>
      </c>
      <c r="G148" s="17">
        <v>400000</v>
      </c>
      <c r="H148" s="18">
        <f t="shared" si="7"/>
        <v>152000</v>
      </c>
      <c r="I148" s="18">
        <f t="shared" si="8"/>
        <v>248000</v>
      </c>
      <c r="J148" s="29" t="s">
        <v>185</v>
      </c>
    </row>
    <row r="149" spans="1:10">
      <c r="A149" s="11">
        <v>144</v>
      </c>
      <c r="B149" s="12" t="str">
        <f t="shared" si="5"/>
        <v>Капитальный ремонт кровли ТП-356</v>
      </c>
      <c r="C149" s="13" t="s">
        <v>227</v>
      </c>
      <c r="D149" s="31" t="s">
        <v>45</v>
      </c>
      <c r="E149" s="15" t="s">
        <v>5</v>
      </c>
      <c r="F149" s="16" t="s">
        <v>51</v>
      </c>
      <c r="G149" s="17">
        <v>250000</v>
      </c>
      <c r="H149" s="18">
        <f t="shared" si="7"/>
        <v>95000</v>
      </c>
      <c r="I149" s="18">
        <f t="shared" si="8"/>
        <v>155000</v>
      </c>
      <c r="J149" s="19" t="s">
        <v>32</v>
      </c>
    </row>
    <row r="150" spans="1:10">
      <c r="A150" s="11">
        <v>145</v>
      </c>
      <c r="B150" s="12" t="str">
        <f t="shared" si="5"/>
        <v>Капитальный ремонт кровли ТП-357</v>
      </c>
      <c r="C150" s="13" t="s">
        <v>228</v>
      </c>
      <c r="D150" s="31" t="s">
        <v>45</v>
      </c>
      <c r="E150" s="15" t="s">
        <v>5</v>
      </c>
      <c r="F150" s="16" t="s">
        <v>51</v>
      </c>
      <c r="G150" s="17">
        <v>250000</v>
      </c>
      <c r="H150" s="18">
        <f t="shared" si="7"/>
        <v>95000</v>
      </c>
      <c r="I150" s="18">
        <f t="shared" si="8"/>
        <v>155000</v>
      </c>
      <c r="J150" s="19" t="s">
        <v>229</v>
      </c>
    </row>
    <row r="151" spans="1:10">
      <c r="A151" s="11">
        <v>146</v>
      </c>
      <c r="B151" s="12" t="str">
        <f t="shared" si="5"/>
        <v>Капитальный ремонт кровли ТП-361</v>
      </c>
      <c r="C151" s="13" t="s">
        <v>230</v>
      </c>
      <c r="D151" s="31" t="s">
        <v>45</v>
      </c>
      <c r="E151" s="15" t="s">
        <v>5</v>
      </c>
      <c r="F151" s="16" t="s">
        <v>51</v>
      </c>
      <c r="G151" s="17">
        <v>250000</v>
      </c>
      <c r="H151" s="18">
        <f t="shared" si="7"/>
        <v>95000</v>
      </c>
      <c r="I151" s="18">
        <f t="shared" si="8"/>
        <v>155000</v>
      </c>
      <c r="J151" s="19" t="s">
        <v>229</v>
      </c>
    </row>
    <row r="152" spans="1:10">
      <c r="A152" s="11">
        <v>147</v>
      </c>
      <c r="B152" s="12" t="str">
        <f t="shared" si="5"/>
        <v>Капитальный ремонт фасада ТП-372</v>
      </c>
      <c r="C152" s="13" t="s">
        <v>226</v>
      </c>
      <c r="D152" s="31" t="s">
        <v>30</v>
      </c>
      <c r="E152" s="15" t="s">
        <v>5</v>
      </c>
      <c r="F152" s="16" t="s">
        <v>93</v>
      </c>
      <c r="G152" s="17">
        <v>120000</v>
      </c>
      <c r="H152" s="18">
        <f t="shared" si="7"/>
        <v>45600</v>
      </c>
      <c r="I152" s="18">
        <f t="shared" si="8"/>
        <v>74400</v>
      </c>
      <c r="J152" s="19" t="s">
        <v>185</v>
      </c>
    </row>
    <row r="153" spans="1:10">
      <c r="A153" s="11">
        <v>148</v>
      </c>
      <c r="B153" s="12" t="str">
        <f t="shared" si="5"/>
        <v>Капитальный ремонт пола ТП-372</v>
      </c>
      <c r="C153" s="13" t="s">
        <v>226</v>
      </c>
      <c r="D153" s="31" t="s">
        <v>36</v>
      </c>
      <c r="E153" s="15" t="s">
        <v>5</v>
      </c>
      <c r="F153" s="16" t="s">
        <v>37</v>
      </c>
      <c r="G153" s="17">
        <v>60000</v>
      </c>
      <c r="H153" s="18">
        <f t="shared" si="7"/>
        <v>22800</v>
      </c>
      <c r="I153" s="18">
        <f t="shared" si="8"/>
        <v>37200</v>
      </c>
      <c r="J153" s="19" t="s">
        <v>173</v>
      </c>
    </row>
    <row r="154" spans="1:10">
      <c r="A154" s="11">
        <v>149</v>
      </c>
      <c r="B154" s="12" t="str">
        <f t="shared" si="5"/>
        <v>Капитальный ремонт фасада ТП-373</v>
      </c>
      <c r="C154" s="13" t="s">
        <v>231</v>
      </c>
      <c r="D154" s="31" t="s">
        <v>30</v>
      </c>
      <c r="E154" s="15" t="s">
        <v>5</v>
      </c>
      <c r="F154" s="16" t="s">
        <v>93</v>
      </c>
      <c r="G154" s="17">
        <v>120000</v>
      </c>
      <c r="H154" s="18">
        <f t="shared" si="7"/>
        <v>45600</v>
      </c>
      <c r="I154" s="18">
        <f t="shared" si="8"/>
        <v>74400</v>
      </c>
      <c r="J154" s="19" t="s">
        <v>185</v>
      </c>
    </row>
    <row r="155" spans="1:10">
      <c r="A155" s="11">
        <v>150</v>
      </c>
      <c r="B155" s="12" t="str">
        <f t="shared" si="5"/>
        <v>Капитальный ремонт фасада ТП-376</v>
      </c>
      <c r="C155" s="13" t="s">
        <v>232</v>
      </c>
      <c r="D155" s="31" t="s">
        <v>30</v>
      </c>
      <c r="E155" s="15" t="s">
        <v>5</v>
      </c>
      <c r="F155" s="16" t="s">
        <v>93</v>
      </c>
      <c r="G155" s="17">
        <v>120000</v>
      </c>
      <c r="H155" s="18">
        <f t="shared" si="7"/>
        <v>45600</v>
      </c>
      <c r="I155" s="18">
        <f t="shared" si="8"/>
        <v>74400</v>
      </c>
      <c r="J155" s="19" t="s">
        <v>185</v>
      </c>
    </row>
    <row r="156" spans="1:10" s="1" customFormat="1">
      <c r="A156" s="11">
        <v>151</v>
      </c>
      <c r="B156" s="27" t="str">
        <f t="shared" ref="B156:B200" si="9">CONCATENATE($B$1," ",D156," ",C156)</f>
        <v>Капитальный ремонт кровли ТП-380</v>
      </c>
      <c r="C156" s="13" t="s">
        <v>233</v>
      </c>
      <c r="D156" s="34" t="s">
        <v>45</v>
      </c>
      <c r="E156" s="21" t="s">
        <v>5</v>
      </c>
      <c r="F156" s="16" t="s">
        <v>51</v>
      </c>
      <c r="G156" s="17">
        <v>250000</v>
      </c>
      <c r="H156" s="18">
        <f t="shared" si="7"/>
        <v>95000</v>
      </c>
      <c r="I156" s="18">
        <f t="shared" si="8"/>
        <v>155000</v>
      </c>
      <c r="J156" s="29" t="s">
        <v>173</v>
      </c>
    </row>
    <row r="157" spans="1:10">
      <c r="A157" s="11">
        <v>152</v>
      </c>
      <c r="B157" s="12" t="str">
        <f t="shared" si="9"/>
        <v>Капитальный ремонт фасада ТП-381</v>
      </c>
      <c r="C157" s="13" t="s">
        <v>234</v>
      </c>
      <c r="D157" s="31" t="s">
        <v>30</v>
      </c>
      <c r="E157" s="15" t="s">
        <v>5</v>
      </c>
      <c r="F157" s="16" t="s">
        <v>93</v>
      </c>
      <c r="G157" s="17">
        <v>120000</v>
      </c>
      <c r="H157" s="18">
        <f t="shared" si="7"/>
        <v>45600</v>
      </c>
      <c r="I157" s="18">
        <f t="shared" si="8"/>
        <v>74400</v>
      </c>
      <c r="J157" s="19" t="s">
        <v>185</v>
      </c>
    </row>
    <row r="158" spans="1:10">
      <c r="A158" s="11">
        <v>153</v>
      </c>
      <c r="B158" s="12" t="str">
        <f t="shared" si="9"/>
        <v>Капитальный ремонт кровли ТП-381</v>
      </c>
      <c r="C158" s="13" t="s">
        <v>234</v>
      </c>
      <c r="D158" s="31" t="s">
        <v>45</v>
      </c>
      <c r="E158" s="15" t="s">
        <v>5</v>
      </c>
      <c r="F158" s="16" t="s">
        <v>91</v>
      </c>
      <c r="G158" s="17">
        <v>250000</v>
      </c>
      <c r="H158" s="18">
        <f t="shared" si="7"/>
        <v>95000</v>
      </c>
      <c r="I158" s="18">
        <f t="shared" si="8"/>
        <v>155000</v>
      </c>
      <c r="J158" s="19" t="s">
        <v>229</v>
      </c>
    </row>
    <row r="159" spans="1:10">
      <c r="A159" s="11">
        <v>154</v>
      </c>
      <c r="B159" s="12" t="str">
        <f t="shared" si="9"/>
        <v>Капитальный ремонт кровли ТП-385</v>
      </c>
      <c r="C159" s="13" t="s">
        <v>235</v>
      </c>
      <c r="D159" s="31" t="s">
        <v>45</v>
      </c>
      <c r="E159" s="15" t="s">
        <v>5</v>
      </c>
      <c r="F159" s="16" t="s">
        <v>91</v>
      </c>
      <c r="G159" s="17">
        <v>250000</v>
      </c>
      <c r="H159" s="18">
        <f t="shared" si="7"/>
        <v>95000</v>
      </c>
      <c r="I159" s="18">
        <f t="shared" si="8"/>
        <v>155000</v>
      </c>
      <c r="J159" s="19" t="s">
        <v>229</v>
      </c>
    </row>
    <row r="160" spans="1:10">
      <c r="A160" s="11">
        <v>155</v>
      </c>
      <c r="B160" s="12" t="str">
        <f t="shared" si="9"/>
        <v>Капитальный ремонт кровли ТП-390</v>
      </c>
      <c r="C160" s="13" t="s">
        <v>236</v>
      </c>
      <c r="D160" s="31" t="s">
        <v>45</v>
      </c>
      <c r="E160" s="15" t="s">
        <v>5</v>
      </c>
      <c r="F160" s="16" t="s">
        <v>86</v>
      </c>
      <c r="G160" s="17">
        <v>250000</v>
      </c>
      <c r="H160" s="18">
        <f t="shared" si="7"/>
        <v>95000</v>
      </c>
      <c r="I160" s="18">
        <f t="shared" si="8"/>
        <v>155000</v>
      </c>
      <c r="J160" s="19" t="s">
        <v>229</v>
      </c>
    </row>
    <row r="161" spans="1:10" ht="24">
      <c r="A161" s="11">
        <v>156</v>
      </c>
      <c r="B161" s="12" t="str">
        <f t="shared" si="9"/>
        <v>Капитальный ремонт  ВЛ-10 кВ ф. 22-Д-1, ф.11-Д-2</v>
      </c>
      <c r="C161" s="13" t="s">
        <v>9</v>
      </c>
      <c r="D161" s="14" t="s">
        <v>237</v>
      </c>
      <c r="E161" s="15" t="s">
        <v>5</v>
      </c>
      <c r="F161" s="16" t="s">
        <v>238</v>
      </c>
      <c r="G161" s="17">
        <v>120000</v>
      </c>
      <c r="H161" s="18">
        <f t="shared" si="7"/>
        <v>45600</v>
      </c>
      <c r="I161" s="18">
        <f t="shared" si="8"/>
        <v>74400</v>
      </c>
      <c r="J161" s="19" t="s">
        <v>7</v>
      </c>
    </row>
    <row r="162" spans="1:10" ht="25.5">
      <c r="A162" s="11">
        <v>157</v>
      </c>
      <c r="B162" s="12" t="str">
        <f>CONCATENATE($B$1," ремонт ",C162)</f>
        <v>Капитальный ремонт ВЛ-10 кВ ф.10-354</v>
      </c>
      <c r="C162" s="35" t="s">
        <v>239</v>
      </c>
      <c r="D162" s="31" t="s">
        <v>162</v>
      </c>
      <c r="E162" s="15" t="s">
        <v>5</v>
      </c>
      <c r="F162" s="16" t="s">
        <v>199</v>
      </c>
      <c r="G162" s="17">
        <v>150000</v>
      </c>
      <c r="H162" s="18">
        <f t="shared" si="7"/>
        <v>57000</v>
      </c>
      <c r="I162" s="18">
        <f t="shared" si="8"/>
        <v>93000</v>
      </c>
      <c r="J162" s="19" t="s">
        <v>173</v>
      </c>
    </row>
    <row r="163" spans="1:10" ht="60">
      <c r="A163" s="11">
        <v>158</v>
      </c>
      <c r="B163" s="12" t="str">
        <f>CONCATENATE($B$1," ремонт ",C163)</f>
        <v>Капитальный ремонт ВЛ-10 кВ ф. Отпайка СВ-1 ТП352 (ф.10-4-У от СВ-1 до ТП-352)</v>
      </c>
      <c r="C163" s="35" t="s">
        <v>240</v>
      </c>
      <c r="D163" s="31" t="s">
        <v>201</v>
      </c>
      <c r="E163" s="15" t="s">
        <v>5</v>
      </c>
      <c r="F163" s="16" t="s">
        <v>199</v>
      </c>
      <c r="G163" s="17">
        <v>50000</v>
      </c>
      <c r="H163" s="18">
        <f t="shared" si="7"/>
        <v>19000</v>
      </c>
      <c r="I163" s="18">
        <f t="shared" si="8"/>
        <v>31000</v>
      </c>
      <c r="J163" s="19" t="s">
        <v>173</v>
      </c>
    </row>
    <row r="164" spans="1:10" ht="36">
      <c r="A164" s="11">
        <v>159</v>
      </c>
      <c r="B164" s="12" t="str">
        <f>CONCATENATE($B$1," ремонт ",C164)</f>
        <v>Капитальный ремонт ВЛ-10кВ ф.3 ВВОД (ф.5-ввод-3 РП-СИ ЦРП-2)</v>
      </c>
      <c r="C164" s="35" t="s">
        <v>241</v>
      </c>
      <c r="D164" s="31" t="s">
        <v>242</v>
      </c>
      <c r="E164" s="15" t="s">
        <v>5</v>
      </c>
      <c r="F164" s="16" t="s">
        <v>243</v>
      </c>
      <c r="G164" s="17">
        <v>200000</v>
      </c>
      <c r="H164" s="18">
        <f t="shared" si="7"/>
        <v>76000</v>
      </c>
      <c r="I164" s="18">
        <f t="shared" si="8"/>
        <v>124000</v>
      </c>
      <c r="J164" s="19" t="s">
        <v>7</v>
      </c>
    </row>
    <row r="165" spans="1:10" ht="38.25">
      <c r="A165" s="11">
        <v>160</v>
      </c>
      <c r="B165" s="12" t="str">
        <f>CONCATENATE($B$1," ремонт ",C165)</f>
        <v>Капитальный ремонт ВЛ-10кВ ф.6-20П</v>
      </c>
      <c r="C165" s="35" t="s">
        <v>244</v>
      </c>
      <c r="D165" s="31" t="s">
        <v>245</v>
      </c>
      <c r="E165" s="15" t="s">
        <v>5</v>
      </c>
      <c r="F165" s="16" t="s">
        <v>238</v>
      </c>
      <c r="G165" s="17">
        <v>300000</v>
      </c>
      <c r="H165" s="18">
        <f t="shared" si="7"/>
        <v>114000</v>
      </c>
      <c r="I165" s="18">
        <f t="shared" si="8"/>
        <v>186000</v>
      </c>
      <c r="J165" s="19" t="s">
        <v>173</v>
      </c>
    </row>
    <row r="166" spans="1:10" ht="38.25">
      <c r="A166" s="11">
        <v>161</v>
      </c>
      <c r="B166" s="12" t="str">
        <f>CONCATENATE($B$1," ремонт ",C166)</f>
        <v>Капитальный ремонт ВЛ-10кВ ф.РН-1</v>
      </c>
      <c r="C166" s="35" t="s">
        <v>246</v>
      </c>
      <c r="D166" s="31" t="s">
        <v>247</v>
      </c>
      <c r="E166" s="15" t="s">
        <v>5</v>
      </c>
      <c r="F166" s="16" t="s">
        <v>204</v>
      </c>
      <c r="G166" s="17">
        <v>100000</v>
      </c>
      <c r="H166" s="18">
        <f t="shared" si="7"/>
        <v>38000</v>
      </c>
      <c r="I166" s="18">
        <f t="shared" si="8"/>
        <v>62000</v>
      </c>
      <c r="J166" s="19" t="s">
        <v>173</v>
      </c>
    </row>
    <row r="167" spans="1:10" ht="38.25">
      <c r="A167" s="11">
        <v>162</v>
      </c>
      <c r="B167" s="12" t="s">
        <v>248</v>
      </c>
      <c r="C167" s="35" t="s">
        <v>249</v>
      </c>
      <c r="D167" s="31" t="s">
        <v>250</v>
      </c>
      <c r="E167" s="15" t="s">
        <v>5</v>
      </c>
      <c r="F167" s="16" t="s">
        <v>251</v>
      </c>
      <c r="G167" s="17">
        <v>20000</v>
      </c>
      <c r="H167" s="18">
        <f t="shared" si="7"/>
        <v>7600</v>
      </c>
      <c r="I167" s="18">
        <f t="shared" si="8"/>
        <v>12400</v>
      </c>
      <c r="J167" s="19" t="s">
        <v>7</v>
      </c>
    </row>
    <row r="168" spans="1:10" ht="38.25">
      <c r="A168" s="11">
        <v>163</v>
      </c>
      <c r="B168" s="12" t="str">
        <f t="shared" si="9"/>
        <v>Капитальный ремонт аварийного освещения АБК Бугарева, 30</v>
      </c>
      <c r="C168" s="35" t="s">
        <v>249</v>
      </c>
      <c r="D168" s="31" t="s">
        <v>210</v>
      </c>
      <c r="E168" s="15" t="s">
        <v>5</v>
      </c>
      <c r="F168" s="16" t="s">
        <v>252</v>
      </c>
      <c r="G168" s="17">
        <v>100000</v>
      </c>
      <c r="H168" s="18">
        <f t="shared" si="7"/>
        <v>38000</v>
      </c>
      <c r="I168" s="18">
        <f t="shared" si="8"/>
        <v>62000</v>
      </c>
      <c r="J168" s="19" t="s">
        <v>211</v>
      </c>
    </row>
    <row r="169" spans="1:10" ht="38.25">
      <c r="A169" s="11">
        <v>164</v>
      </c>
      <c r="B169" s="12" t="s">
        <v>253</v>
      </c>
      <c r="C169" s="35" t="s">
        <v>249</v>
      </c>
      <c r="D169" s="36" t="s">
        <v>254</v>
      </c>
      <c r="E169" s="15" t="s">
        <v>5</v>
      </c>
      <c r="F169" s="16" t="s">
        <v>254</v>
      </c>
      <c r="G169" s="17">
        <v>50000</v>
      </c>
      <c r="H169" s="18">
        <f t="shared" si="7"/>
        <v>19000</v>
      </c>
      <c r="I169" s="18">
        <f t="shared" si="8"/>
        <v>31000</v>
      </c>
      <c r="J169" s="19" t="s">
        <v>255</v>
      </c>
    </row>
    <row r="170" spans="1:10" s="1" customFormat="1" ht="25.5">
      <c r="A170" s="11">
        <v>165</v>
      </c>
      <c r="B170" s="12" t="str">
        <f>CONCATENATE($B$1," ремонт ",C170)</f>
        <v>Капитальный ремонт АИИСКУЭ ЧС КО ЭСР</v>
      </c>
      <c r="C170" s="35" t="s">
        <v>256</v>
      </c>
      <c r="D170" s="34" t="s">
        <v>214</v>
      </c>
      <c r="E170" s="21" t="s">
        <v>5</v>
      </c>
      <c r="F170" s="16" t="s">
        <v>215</v>
      </c>
      <c r="G170" s="17">
        <v>1150000</v>
      </c>
      <c r="H170" s="18">
        <f t="shared" si="7"/>
        <v>437000</v>
      </c>
      <c r="I170" s="18">
        <f t="shared" si="8"/>
        <v>713000</v>
      </c>
      <c r="J170" s="29" t="s">
        <v>257</v>
      </c>
    </row>
    <row r="171" spans="1:10" ht="25.5">
      <c r="A171" s="11">
        <v>166</v>
      </c>
      <c r="B171" s="12" t="s">
        <v>10</v>
      </c>
      <c r="C171" s="37" t="s">
        <v>170</v>
      </c>
      <c r="D171" s="31" t="s">
        <v>170</v>
      </c>
      <c r="E171" s="15" t="s">
        <v>5</v>
      </c>
      <c r="F171" s="16"/>
      <c r="G171" s="17">
        <v>1200000</v>
      </c>
      <c r="H171" s="18">
        <f t="shared" si="7"/>
        <v>456000</v>
      </c>
      <c r="I171" s="18">
        <f t="shared" si="8"/>
        <v>744000</v>
      </c>
      <c r="J171" s="19" t="s">
        <v>258</v>
      </c>
    </row>
    <row r="172" spans="1:10" ht="25.5">
      <c r="A172" s="11">
        <v>167</v>
      </c>
      <c r="B172" s="12" t="str">
        <f t="shared" si="9"/>
        <v>Капитальный ремонт системы отопления ПС-1</v>
      </c>
      <c r="C172" s="38" t="s">
        <v>259</v>
      </c>
      <c r="D172" s="14" t="s">
        <v>260</v>
      </c>
      <c r="E172" s="15" t="s">
        <v>5</v>
      </c>
      <c r="F172" s="16" t="s">
        <v>261</v>
      </c>
      <c r="G172" s="17">
        <v>400000</v>
      </c>
      <c r="H172" s="18">
        <f t="shared" si="7"/>
        <v>152000</v>
      </c>
      <c r="I172" s="18">
        <f t="shared" si="8"/>
        <v>248000</v>
      </c>
      <c r="J172" s="19" t="s">
        <v>185</v>
      </c>
    </row>
    <row r="173" spans="1:10" ht="51">
      <c r="A173" s="11">
        <v>168</v>
      </c>
      <c r="B173" s="12" t="str">
        <f t="shared" si="9"/>
        <v>Капитальный ремонт санитарно-бытового сооружения ПС-2</v>
      </c>
      <c r="C173" s="38" t="s">
        <v>262</v>
      </c>
      <c r="D173" s="31" t="s">
        <v>263</v>
      </c>
      <c r="E173" s="15" t="s">
        <v>5</v>
      </c>
      <c r="F173" s="16" t="s">
        <v>42</v>
      </c>
      <c r="G173" s="17">
        <v>50000</v>
      </c>
      <c r="H173" s="18">
        <f t="shared" si="7"/>
        <v>19000</v>
      </c>
      <c r="I173" s="18">
        <f t="shared" si="8"/>
        <v>31000</v>
      </c>
      <c r="J173" s="19" t="s">
        <v>173</v>
      </c>
    </row>
    <row r="174" spans="1:10" ht="38.25">
      <c r="A174" s="11">
        <v>169</v>
      </c>
      <c r="B174" s="12" t="str">
        <f>CONCATENATE($B$1," ремонт ОРУ-35 кВ ",C174)</f>
        <v>Капитальный ремонт ОРУ-35 кВ ПС-3</v>
      </c>
      <c r="C174" s="38" t="s">
        <v>264</v>
      </c>
      <c r="D174" s="31" t="s">
        <v>265</v>
      </c>
      <c r="E174" s="15" t="s">
        <v>5</v>
      </c>
      <c r="F174" s="16" t="s">
        <v>152</v>
      </c>
      <c r="G174" s="17">
        <v>1500000</v>
      </c>
      <c r="H174" s="18">
        <f t="shared" si="7"/>
        <v>570000</v>
      </c>
      <c r="I174" s="18">
        <f t="shared" si="8"/>
        <v>930000</v>
      </c>
      <c r="J174" s="19" t="s">
        <v>229</v>
      </c>
    </row>
    <row r="175" spans="1:10" ht="38.25">
      <c r="A175" s="11">
        <v>170</v>
      </c>
      <c r="B175" s="12" t="str">
        <f t="shared" si="9"/>
        <v>Капитальный ремонт помещения дежурного ПС-3</v>
      </c>
      <c r="C175" s="38" t="s">
        <v>264</v>
      </c>
      <c r="D175" s="31" t="s">
        <v>266</v>
      </c>
      <c r="E175" s="15" t="s">
        <v>5</v>
      </c>
      <c r="F175" s="16" t="s">
        <v>42</v>
      </c>
      <c r="G175" s="17">
        <v>350000</v>
      </c>
      <c r="H175" s="18">
        <f t="shared" si="7"/>
        <v>133000</v>
      </c>
      <c r="I175" s="18">
        <f t="shared" si="8"/>
        <v>217000</v>
      </c>
      <c r="J175" s="19" t="s">
        <v>267</v>
      </c>
    </row>
    <row r="176" spans="1:10" ht="51">
      <c r="A176" s="11">
        <v>171</v>
      </c>
      <c r="B176" s="12" t="str">
        <f t="shared" si="9"/>
        <v>Капитальный ремонт санитарно-бытового сооружения ПС-3</v>
      </c>
      <c r="C176" s="38" t="s">
        <v>264</v>
      </c>
      <c r="D176" s="31" t="s">
        <v>263</v>
      </c>
      <c r="E176" s="15" t="s">
        <v>5</v>
      </c>
      <c r="F176" s="16" t="s">
        <v>152</v>
      </c>
      <c r="G176" s="17">
        <v>50000</v>
      </c>
      <c r="H176" s="18">
        <f t="shared" si="7"/>
        <v>19000</v>
      </c>
      <c r="I176" s="18">
        <f t="shared" si="8"/>
        <v>31000</v>
      </c>
      <c r="J176" s="19" t="s">
        <v>173</v>
      </c>
    </row>
    <row r="177" spans="1:10" ht="51">
      <c r="A177" s="11">
        <v>172</v>
      </c>
      <c r="B177" s="12" t="str">
        <f t="shared" si="9"/>
        <v>Капитальный ремонт санитарно-бытового сооружения ПС-5</v>
      </c>
      <c r="C177" s="38" t="s">
        <v>268</v>
      </c>
      <c r="D177" s="31" t="s">
        <v>263</v>
      </c>
      <c r="E177" s="15" t="s">
        <v>5</v>
      </c>
      <c r="F177" s="16" t="s">
        <v>152</v>
      </c>
      <c r="G177" s="17">
        <v>50000</v>
      </c>
      <c r="H177" s="18">
        <f t="shared" si="7"/>
        <v>19000</v>
      </c>
      <c r="I177" s="18">
        <f t="shared" si="8"/>
        <v>31000</v>
      </c>
      <c r="J177" s="19" t="s">
        <v>173</v>
      </c>
    </row>
    <row r="178" spans="1:10" ht="38.25">
      <c r="A178" s="11">
        <v>173</v>
      </c>
      <c r="B178" s="12" t="str">
        <f t="shared" si="9"/>
        <v>Капитальный ремонт помещения дежурного ПС-5</v>
      </c>
      <c r="C178" s="38" t="s">
        <v>268</v>
      </c>
      <c r="D178" s="31" t="s">
        <v>266</v>
      </c>
      <c r="E178" s="15" t="s">
        <v>5</v>
      </c>
      <c r="F178" s="16" t="s">
        <v>152</v>
      </c>
      <c r="G178" s="17">
        <v>350000</v>
      </c>
      <c r="H178" s="18">
        <f t="shared" si="7"/>
        <v>133000</v>
      </c>
      <c r="I178" s="18">
        <f t="shared" si="8"/>
        <v>217000</v>
      </c>
      <c r="J178" s="19" t="s">
        <v>269</v>
      </c>
    </row>
    <row r="179" spans="1:10" ht="25.5">
      <c r="A179" s="11">
        <v>174</v>
      </c>
      <c r="B179" s="12" t="str">
        <f>CONCATENATE($B$1," ",D179," ",C179)</f>
        <v>Капитальный ремонт ограждения ПС-6</v>
      </c>
      <c r="C179" s="38" t="s">
        <v>270</v>
      </c>
      <c r="D179" s="31" t="s">
        <v>271</v>
      </c>
      <c r="E179" s="15" t="s">
        <v>5</v>
      </c>
      <c r="F179" s="16" t="s">
        <v>272</v>
      </c>
      <c r="G179" s="17">
        <v>25000</v>
      </c>
      <c r="H179" s="18">
        <f t="shared" si="7"/>
        <v>9500</v>
      </c>
      <c r="I179" s="18">
        <f t="shared" si="8"/>
        <v>15500</v>
      </c>
      <c r="J179" s="19" t="s">
        <v>7</v>
      </c>
    </row>
    <row r="180" spans="1:10">
      <c r="A180" s="11">
        <v>175</v>
      </c>
      <c r="B180" s="12" t="str">
        <f t="shared" si="9"/>
        <v>Капитальный ремонт кровли ПС-5</v>
      </c>
      <c r="C180" s="38" t="s">
        <v>268</v>
      </c>
      <c r="D180" s="14" t="s">
        <v>45</v>
      </c>
      <c r="E180" s="15" t="s">
        <v>5</v>
      </c>
      <c r="F180" s="16" t="s">
        <v>273</v>
      </c>
      <c r="G180" s="17">
        <v>1000000</v>
      </c>
      <c r="H180" s="18">
        <f t="shared" si="7"/>
        <v>380000</v>
      </c>
      <c r="I180" s="18">
        <f t="shared" si="8"/>
        <v>620000</v>
      </c>
      <c r="J180" s="19" t="s">
        <v>11</v>
      </c>
    </row>
    <row r="181" spans="1:10">
      <c r="A181" s="11">
        <v>176</v>
      </c>
      <c r="B181" s="12" t="str">
        <f t="shared" si="9"/>
        <v>Капитальный ремонт кровли РП-1</v>
      </c>
      <c r="C181" s="38" t="s">
        <v>274</v>
      </c>
      <c r="D181" s="14" t="s">
        <v>45</v>
      </c>
      <c r="E181" s="15" t="s">
        <v>5</v>
      </c>
      <c r="F181" s="16" t="s">
        <v>275</v>
      </c>
      <c r="G181" s="17">
        <v>420000</v>
      </c>
      <c r="H181" s="18">
        <f t="shared" si="7"/>
        <v>159600</v>
      </c>
      <c r="I181" s="18">
        <f t="shared" si="8"/>
        <v>260400</v>
      </c>
      <c r="J181" s="19" t="s">
        <v>229</v>
      </c>
    </row>
    <row r="182" spans="1:10">
      <c r="A182" s="11">
        <v>177</v>
      </c>
      <c r="B182" s="12" t="str">
        <f t="shared" si="9"/>
        <v>Капитальный ремонт кровли РП-2</v>
      </c>
      <c r="C182" s="38" t="s">
        <v>276</v>
      </c>
      <c r="D182" s="14" t="s">
        <v>45</v>
      </c>
      <c r="E182" s="15" t="s">
        <v>5</v>
      </c>
      <c r="F182" s="16" t="s">
        <v>275</v>
      </c>
      <c r="G182" s="17">
        <v>420000</v>
      </c>
      <c r="H182" s="18">
        <f t="shared" si="7"/>
        <v>159600</v>
      </c>
      <c r="I182" s="18">
        <f t="shared" si="8"/>
        <v>260400</v>
      </c>
      <c r="J182" s="19" t="s">
        <v>211</v>
      </c>
    </row>
    <row r="183" spans="1:10">
      <c r="A183" s="11">
        <v>178</v>
      </c>
      <c r="B183" s="12" t="str">
        <f t="shared" si="9"/>
        <v>Капитальный ремонт пола РП-2</v>
      </c>
      <c r="C183" s="38" t="s">
        <v>276</v>
      </c>
      <c r="D183" s="31" t="s">
        <v>36</v>
      </c>
      <c r="E183" s="15" t="s">
        <v>5</v>
      </c>
      <c r="F183" s="16" t="s">
        <v>37</v>
      </c>
      <c r="G183" s="17">
        <v>50000</v>
      </c>
      <c r="H183" s="18">
        <f t="shared" si="7"/>
        <v>19000</v>
      </c>
      <c r="I183" s="18">
        <f t="shared" si="8"/>
        <v>31000</v>
      </c>
      <c r="J183" s="19" t="s">
        <v>185</v>
      </c>
    </row>
    <row r="184" spans="1:10">
      <c r="A184" s="11">
        <v>179</v>
      </c>
      <c r="B184" s="12" t="str">
        <f t="shared" si="9"/>
        <v>Капитальный ремонт кровли РП-3</v>
      </c>
      <c r="C184" s="38" t="s">
        <v>277</v>
      </c>
      <c r="D184" s="14" t="s">
        <v>45</v>
      </c>
      <c r="E184" s="15" t="s">
        <v>5</v>
      </c>
      <c r="F184" s="16" t="s">
        <v>278</v>
      </c>
      <c r="G184" s="17">
        <v>420000</v>
      </c>
      <c r="H184" s="18">
        <f t="shared" si="7"/>
        <v>159600</v>
      </c>
      <c r="I184" s="18">
        <f t="shared" si="8"/>
        <v>260400</v>
      </c>
      <c r="J184" s="19" t="s">
        <v>211</v>
      </c>
    </row>
    <row r="185" spans="1:10" ht="33.75">
      <c r="A185" s="11">
        <v>180</v>
      </c>
      <c r="B185" s="33" t="str">
        <f t="shared" si="9"/>
        <v>Капитальный ремонт фасада РП-3</v>
      </c>
      <c r="C185" s="38" t="s">
        <v>277</v>
      </c>
      <c r="D185" s="14" t="s">
        <v>30</v>
      </c>
      <c r="E185" s="15" t="s">
        <v>5</v>
      </c>
      <c r="F185" s="16" t="s">
        <v>279</v>
      </c>
      <c r="G185" s="17">
        <v>250000</v>
      </c>
      <c r="H185" s="18">
        <f t="shared" si="7"/>
        <v>95000</v>
      </c>
      <c r="I185" s="18">
        <f t="shared" si="8"/>
        <v>155000</v>
      </c>
      <c r="J185" s="19" t="s">
        <v>12</v>
      </c>
    </row>
    <row r="186" spans="1:10">
      <c r="A186" s="11">
        <v>181</v>
      </c>
      <c r="B186" s="12" t="str">
        <f t="shared" si="9"/>
        <v>Капитальный ремонт пола РП-3</v>
      </c>
      <c r="C186" s="38" t="s">
        <v>277</v>
      </c>
      <c r="D186" s="31" t="s">
        <v>36</v>
      </c>
      <c r="E186" s="15" t="s">
        <v>5</v>
      </c>
      <c r="F186" s="16" t="s">
        <v>37</v>
      </c>
      <c r="G186" s="17">
        <v>50000</v>
      </c>
      <c r="H186" s="18">
        <f t="shared" si="7"/>
        <v>19000</v>
      </c>
      <c r="I186" s="18">
        <f t="shared" si="8"/>
        <v>31000</v>
      </c>
      <c r="J186" s="19" t="s">
        <v>185</v>
      </c>
    </row>
    <row r="187" spans="1:10">
      <c r="A187" s="11">
        <v>182</v>
      </c>
      <c r="B187" s="12" t="str">
        <f t="shared" si="9"/>
        <v>Капитальный ремонт пола РП-4</v>
      </c>
      <c r="C187" s="38" t="s">
        <v>280</v>
      </c>
      <c r="D187" s="31" t="s">
        <v>36</v>
      </c>
      <c r="E187" s="15" t="s">
        <v>5</v>
      </c>
      <c r="F187" s="16" t="s">
        <v>37</v>
      </c>
      <c r="G187" s="17">
        <v>50000</v>
      </c>
      <c r="H187" s="18">
        <f t="shared" si="7"/>
        <v>19000</v>
      </c>
      <c r="I187" s="18">
        <f t="shared" si="8"/>
        <v>31000</v>
      </c>
      <c r="J187" s="19" t="s">
        <v>185</v>
      </c>
    </row>
    <row r="188" spans="1:10">
      <c r="A188" s="11">
        <v>183</v>
      </c>
      <c r="B188" s="12" t="str">
        <f t="shared" si="9"/>
        <v>Капитальный ремонт пола РП-6</v>
      </c>
      <c r="C188" s="38" t="s">
        <v>281</v>
      </c>
      <c r="D188" s="31" t="s">
        <v>36</v>
      </c>
      <c r="E188" s="15" t="s">
        <v>5</v>
      </c>
      <c r="F188" s="16" t="s">
        <v>37</v>
      </c>
      <c r="G188" s="17">
        <v>50000</v>
      </c>
      <c r="H188" s="18">
        <f t="shared" si="7"/>
        <v>19000</v>
      </c>
      <c r="I188" s="18">
        <f t="shared" si="8"/>
        <v>31000</v>
      </c>
      <c r="J188" s="19" t="s">
        <v>185</v>
      </c>
    </row>
    <row r="189" spans="1:10">
      <c r="A189" s="11">
        <v>184</v>
      </c>
      <c r="B189" s="12" t="str">
        <f t="shared" si="9"/>
        <v>Капитальный ремонт кровли РП-7</v>
      </c>
      <c r="C189" s="38" t="s">
        <v>282</v>
      </c>
      <c r="D189" s="14" t="s">
        <v>45</v>
      </c>
      <c r="E189" s="15" t="s">
        <v>5</v>
      </c>
      <c r="F189" s="16" t="s">
        <v>283</v>
      </c>
      <c r="G189" s="17">
        <v>420000</v>
      </c>
      <c r="H189" s="18">
        <f t="shared" si="7"/>
        <v>159600</v>
      </c>
      <c r="I189" s="18">
        <f t="shared" si="8"/>
        <v>260400</v>
      </c>
      <c r="J189" s="19" t="s">
        <v>211</v>
      </c>
    </row>
    <row r="190" spans="1:10" ht="38.25">
      <c r="A190" s="11">
        <v>185</v>
      </c>
      <c r="B190" s="33" t="str">
        <f t="shared" si="9"/>
        <v>Капитальный ремонт кабельной перемычки РП-7</v>
      </c>
      <c r="C190" s="38" t="s">
        <v>282</v>
      </c>
      <c r="D190" s="31" t="s">
        <v>284</v>
      </c>
      <c r="E190" s="15" t="s">
        <v>5</v>
      </c>
      <c r="F190" s="16" t="s">
        <v>285</v>
      </c>
      <c r="G190" s="17">
        <v>70000</v>
      </c>
      <c r="H190" s="18">
        <f t="shared" si="7"/>
        <v>26600</v>
      </c>
      <c r="I190" s="18">
        <f t="shared" si="8"/>
        <v>43400</v>
      </c>
      <c r="J190" s="19" t="s">
        <v>7</v>
      </c>
    </row>
    <row r="191" spans="1:10">
      <c r="A191" s="11">
        <v>186</v>
      </c>
      <c r="B191" s="12" t="str">
        <f t="shared" si="9"/>
        <v>Капитальный ремонт пола РП-8</v>
      </c>
      <c r="C191" s="38" t="s">
        <v>286</v>
      </c>
      <c r="D191" s="31" t="s">
        <v>36</v>
      </c>
      <c r="E191" s="15" t="s">
        <v>5</v>
      </c>
      <c r="F191" s="16" t="s">
        <v>37</v>
      </c>
      <c r="G191" s="17">
        <v>50000</v>
      </c>
      <c r="H191" s="18">
        <f t="shared" si="7"/>
        <v>19000</v>
      </c>
      <c r="I191" s="18">
        <f t="shared" si="8"/>
        <v>31000</v>
      </c>
      <c r="J191" s="19" t="s">
        <v>185</v>
      </c>
    </row>
    <row r="192" spans="1:10">
      <c r="A192" s="11">
        <v>187</v>
      </c>
      <c r="B192" s="12" t="str">
        <f t="shared" si="9"/>
        <v>Капитальный ремонт кровли РП-9</v>
      </c>
      <c r="C192" s="38" t="s">
        <v>287</v>
      </c>
      <c r="D192" s="14" t="s">
        <v>45</v>
      </c>
      <c r="E192" s="15" t="s">
        <v>5</v>
      </c>
      <c r="F192" s="16" t="s">
        <v>288</v>
      </c>
      <c r="G192" s="17">
        <v>420000</v>
      </c>
      <c r="H192" s="18">
        <f t="shared" si="7"/>
        <v>159600</v>
      </c>
      <c r="I192" s="18">
        <f t="shared" si="8"/>
        <v>260400</v>
      </c>
      <c r="J192" s="19" t="s">
        <v>185</v>
      </c>
    </row>
    <row r="193" spans="1:10">
      <c r="A193" s="11">
        <v>188</v>
      </c>
      <c r="B193" s="12" t="str">
        <f t="shared" si="9"/>
        <v>Капитальный ремонт пола РП-9</v>
      </c>
      <c r="C193" s="38" t="s">
        <v>287</v>
      </c>
      <c r="D193" s="31" t="s">
        <v>36</v>
      </c>
      <c r="E193" s="15" t="s">
        <v>5</v>
      </c>
      <c r="F193" s="16" t="s">
        <v>37</v>
      </c>
      <c r="G193" s="17">
        <v>50000</v>
      </c>
      <c r="H193" s="18">
        <f t="shared" si="7"/>
        <v>19000</v>
      </c>
      <c r="I193" s="18">
        <f t="shared" si="8"/>
        <v>31000</v>
      </c>
      <c r="J193" s="19" t="s">
        <v>185</v>
      </c>
    </row>
    <row r="194" spans="1:10">
      <c r="A194" s="11">
        <v>189</v>
      </c>
      <c r="B194" s="12" t="str">
        <f t="shared" si="9"/>
        <v>Капитальный ремонт пола РП-16</v>
      </c>
      <c r="C194" s="38" t="s">
        <v>289</v>
      </c>
      <c r="D194" s="31" t="s">
        <v>36</v>
      </c>
      <c r="E194" s="15" t="s">
        <v>5</v>
      </c>
      <c r="F194" s="16" t="s">
        <v>37</v>
      </c>
      <c r="G194" s="17">
        <v>50000</v>
      </c>
      <c r="H194" s="18">
        <f t="shared" si="7"/>
        <v>19000</v>
      </c>
      <c r="I194" s="18">
        <f t="shared" si="8"/>
        <v>31000</v>
      </c>
      <c r="J194" s="19" t="s">
        <v>229</v>
      </c>
    </row>
    <row r="195" spans="1:10">
      <c r="A195" s="11">
        <v>190</v>
      </c>
      <c r="B195" s="12" t="str">
        <f t="shared" si="9"/>
        <v>Капитальный ремонт пола РП-18</v>
      </c>
      <c r="C195" s="38" t="s">
        <v>290</v>
      </c>
      <c r="D195" s="31" t="s">
        <v>36</v>
      </c>
      <c r="E195" s="15" t="s">
        <v>5</v>
      </c>
      <c r="F195" s="16" t="s">
        <v>37</v>
      </c>
      <c r="G195" s="17">
        <v>50000</v>
      </c>
      <c r="H195" s="18">
        <f t="shared" si="7"/>
        <v>19000</v>
      </c>
      <c r="I195" s="18">
        <f t="shared" si="8"/>
        <v>31000</v>
      </c>
      <c r="J195" s="19" t="s">
        <v>229</v>
      </c>
    </row>
    <row r="196" spans="1:10">
      <c r="A196" s="11">
        <v>191</v>
      </c>
      <c r="B196" s="12" t="str">
        <f t="shared" si="9"/>
        <v>Капитальный ремонт кровли РП-18</v>
      </c>
      <c r="C196" s="38" t="s">
        <v>290</v>
      </c>
      <c r="D196" s="14" t="s">
        <v>45</v>
      </c>
      <c r="E196" s="15" t="s">
        <v>5</v>
      </c>
      <c r="F196" s="16" t="s">
        <v>291</v>
      </c>
      <c r="G196" s="17">
        <v>420000</v>
      </c>
      <c r="H196" s="18">
        <f t="shared" si="7"/>
        <v>159600</v>
      </c>
      <c r="I196" s="18">
        <f t="shared" si="8"/>
        <v>260400</v>
      </c>
      <c r="J196" s="19" t="s">
        <v>255</v>
      </c>
    </row>
    <row r="197" spans="1:10">
      <c r="A197" s="11">
        <v>192</v>
      </c>
      <c r="B197" s="12" t="str">
        <f t="shared" si="9"/>
        <v>Капитальный ремонт фасада РП-20</v>
      </c>
      <c r="C197" s="38" t="s">
        <v>292</v>
      </c>
      <c r="D197" s="14" t="s">
        <v>30</v>
      </c>
      <c r="E197" s="15" t="s">
        <v>5</v>
      </c>
      <c r="F197" s="16" t="s">
        <v>293</v>
      </c>
      <c r="G197" s="17">
        <v>100000</v>
      </c>
      <c r="H197" s="18">
        <f t="shared" si="7"/>
        <v>38000</v>
      </c>
      <c r="I197" s="18">
        <f t="shared" si="8"/>
        <v>62000</v>
      </c>
      <c r="J197" s="19" t="s">
        <v>185</v>
      </c>
    </row>
    <row r="198" spans="1:10">
      <c r="A198" s="11">
        <v>193</v>
      </c>
      <c r="B198" s="12" t="str">
        <f t="shared" si="9"/>
        <v>Капитальный ремонт кровли РП-24</v>
      </c>
      <c r="C198" s="38" t="s">
        <v>294</v>
      </c>
      <c r="D198" s="14" t="s">
        <v>45</v>
      </c>
      <c r="E198" s="15" t="s">
        <v>5</v>
      </c>
      <c r="F198" s="16" t="s">
        <v>295</v>
      </c>
      <c r="G198" s="17">
        <v>420000</v>
      </c>
      <c r="H198" s="18">
        <f t="shared" si="7"/>
        <v>159600</v>
      </c>
      <c r="I198" s="18">
        <f t="shared" si="8"/>
        <v>260400</v>
      </c>
      <c r="J198" s="19" t="s">
        <v>255</v>
      </c>
    </row>
    <row r="199" spans="1:10">
      <c r="A199" s="11">
        <v>194</v>
      </c>
      <c r="B199" s="12" t="str">
        <f t="shared" si="9"/>
        <v>Капитальный ремонт фасада РП-25</v>
      </c>
      <c r="C199" s="38" t="s">
        <v>296</v>
      </c>
      <c r="D199" s="14" t="s">
        <v>30</v>
      </c>
      <c r="E199" s="15" t="s">
        <v>5</v>
      </c>
      <c r="F199" s="16" t="s">
        <v>293</v>
      </c>
      <c r="G199" s="17">
        <v>100000</v>
      </c>
      <c r="H199" s="18">
        <f t="shared" ref="H199:H216" si="10">G199*0.38</f>
        <v>38000</v>
      </c>
      <c r="I199" s="18">
        <f t="shared" ref="I199:I216" si="11">G199*0.62</f>
        <v>62000</v>
      </c>
      <c r="J199" s="19" t="s">
        <v>185</v>
      </c>
    </row>
    <row r="200" spans="1:10">
      <c r="A200" s="11">
        <v>195</v>
      </c>
      <c r="B200" s="12" t="str">
        <f t="shared" si="9"/>
        <v>Капитальный ремонт кровли РП-26</v>
      </c>
      <c r="C200" s="38" t="s">
        <v>297</v>
      </c>
      <c r="D200" s="14" t="s">
        <v>45</v>
      </c>
      <c r="E200" s="15" t="s">
        <v>5</v>
      </c>
      <c r="F200" s="16" t="s">
        <v>298</v>
      </c>
      <c r="G200" s="17">
        <v>420000</v>
      </c>
      <c r="H200" s="18">
        <f t="shared" si="10"/>
        <v>159600</v>
      </c>
      <c r="I200" s="18">
        <f t="shared" si="11"/>
        <v>260400</v>
      </c>
      <c r="J200" s="19" t="s">
        <v>255</v>
      </c>
    </row>
    <row r="201" spans="1:10">
      <c r="A201" s="11">
        <v>196</v>
      </c>
      <c r="B201" s="12" t="s">
        <v>299</v>
      </c>
      <c r="C201" s="38" t="s">
        <v>300</v>
      </c>
      <c r="D201" s="31" t="s">
        <v>36</v>
      </c>
      <c r="E201" s="15" t="s">
        <v>5</v>
      </c>
      <c r="F201" s="16" t="s">
        <v>37</v>
      </c>
      <c r="G201" s="17">
        <v>50000</v>
      </c>
      <c r="H201" s="18">
        <f t="shared" si="10"/>
        <v>19000</v>
      </c>
      <c r="I201" s="18">
        <f t="shared" si="11"/>
        <v>31000</v>
      </c>
      <c r="J201" s="19" t="s">
        <v>229</v>
      </c>
    </row>
    <row r="202" spans="1:10">
      <c r="A202" s="11">
        <v>197</v>
      </c>
      <c r="B202" s="12" t="s">
        <v>301</v>
      </c>
      <c r="C202" s="38" t="s">
        <v>302</v>
      </c>
      <c r="D202" s="14" t="s">
        <v>45</v>
      </c>
      <c r="E202" s="15" t="s">
        <v>5</v>
      </c>
      <c r="F202" s="16" t="s">
        <v>298</v>
      </c>
      <c r="G202" s="17">
        <v>420000</v>
      </c>
      <c r="H202" s="18">
        <f t="shared" si="10"/>
        <v>159600</v>
      </c>
      <c r="I202" s="18">
        <f t="shared" si="11"/>
        <v>260400</v>
      </c>
      <c r="J202" s="19" t="s">
        <v>255</v>
      </c>
    </row>
    <row r="203" spans="1:10">
      <c r="A203" s="11">
        <v>198</v>
      </c>
      <c r="B203" s="12" t="s">
        <v>303</v>
      </c>
      <c r="C203" s="38" t="s">
        <v>304</v>
      </c>
      <c r="D203" s="14" t="s">
        <v>45</v>
      </c>
      <c r="E203" s="15" t="s">
        <v>5</v>
      </c>
      <c r="F203" s="16" t="s">
        <v>288</v>
      </c>
      <c r="G203" s="17">
        <v>420000</v>
      </c>
      <c r="H203" s="18">
        <f t="shared" si="10"/>
        <v>159600</v>
      </c>
      <c r="I203" s="18">
        <f t="shared" si="11"/>
        <v>260400</v>
      </c>
      <c r="J203" s="19" t="s">
        <v>16</v>
      </c>
    </row>
    <row r="204" spans="1:10" s="1" customFormat="1" ht="38.25">
      <c r="A204" s="11">
        <v>199</v>
      </c>
      <c r="B204" s="39" t="s">
        <v>305</v>
      </c>
      <c r="C204" s="38" t="s">
        <v>306</v>
      </c>
      <c r="D204" s="34" t="s">
        <v>307</v>
      </c>
      <c r="E204" s="21" t="s">
        <v>5</v>
      </c>
      <c r="F204" s="16" t="s">
        <v>307</v>
      </c>
      <c r="G204" s="17">
        <v>50000</v>
      </c>
      <c r="H204" s="18">
        <f t="shared" si="10"/>
        <v>19000</v>
      </c>
      <c r="I204" s="18">
        <f t="shared" si="11"/>
        <v>31000</v>
      </c>
      <c r="J204" s="29" t="s">
        <v>173</v>
      </c>
    </row>
    <row r="205" spans="1:10" s="1" customFormat="1" ht="24">
      <c r="A205" s="11">
        <v>200</v>
      </c>
      <c r="B205" s="27" t="s">
        <v>308</v>
      </c>
      <c r="C205" s="38" t="s">
        <v>306</v>
      </c>
      <c r="D205" s="34" t="s">
        <v>309</v>
      </c>
      <c r="E205" s="21" t="s">
        <v>5</v>
      </c>
      <c r="F205" s="16" t="s">
        <v>310</v>
      </c>
      <c r="G205" s="17">
        <v>50000</v>
      </c>
      <c r="H205" s="18">
        <f t="shared" si="10"/>
        <v>19000</v>
      </c>
      <c r="I205" s="18">
        <f t="shared" si="11"/>
        <v>31000</v>
      </c>
      <c r="J205" s="29" t="s">
        <v>32</v>
      </c>
    </row>
    <row r="206" spans="1:10" ht="25.5">
      <c r="A206" s="11">
        <v>201</v>
      </c>
      <c r="B206" s="12" t="s">
        <v>311</v>
      </c>
      <c r="C206" s="38" t="s">
        <v>306</v>
      </c>
      <c r="D206" s="31" t="s">
        <v>312</v>
      </c>
      <c r="E206" s="15" t="s">
        <v>5</v>
      </c>
      <c r="F206" s="16" t="s">
        <v>310</v>
      </c>
      <c r="G206" s="17">
        <v>150000</v>
      </c>
      <c r="H206" s="18">
        <f t="shared" si="10"/>
        <v>57000</v>
      </c>
      <c r="I206" s="18">
        <f t="shared" si="11"/>
        <v>93000</v>
      </c>
      <c r="J206" s="19" t="s">
        <v>32</v>
      </c>
    </row>
    <row r="207" spans="1:10">
      <c r="A207" s="11">
        <v>202</v>
      </c>
      <c r="B207" s="12" t="s">
        <v>313</v>
      </c>
      <c r="C207" s="38" t="s">
        <v>314</v>
      </c>
      <c r="D207" s="14" t="s">
        <v>45</v>
      </c>
      <c r="E207" s="15" t="s">
        <v>5</v>
      </c>
      <c r="F207" s="16" t="s">
        <v>315</v>
      </c>
      <c r="G207" s="17">
        <v>420000</v>
      </c>
      <c r="H207" s="18">
        <f t="shared" si="10"/>
        <v>159600</v>
      </c>
      <c r="I207" s="18">
        <f t="shared" si="11"/>
        <v>260400</v>
      </c>
      <c r="J207" s="19" t="s">
        <v>16</v>
      </c>
    </row>
    <row r="208" spans="1:10" ht="45">
      <c r="A208" s="11">
        <v>203</v>
      </c>
      <c r="B208" s="33" t="s">
        <v>316</v>
      </c>
      <c r="C208" s="38" t="s">
        <v>314</v>
      </c>
      <c r="D208" s="14" t="s">
        <v>30</v>
      </c>
      <c r="E208" s="15" t="s">
        <v>5</v>
      </c>
      <c r="F208" s="16" t="s">
        <v>317</v>
      </c>
      <c r="G208" s="17">
        <v>150000</v>
      </c>
      <c r="H208" s="18">
        <f t="shared" si="10"/>
        <v>57000</v>
      </c>
      <c r="I208" s="18">
        <f t="shared" si="11"/>
        <v>93000</v>
      </c>
      <c r="J208" s="19" t="s">
        <v>12</v>
      </c>
    </row>
    <row r="209" spans="1:10">
      <c r="A209" s="11">
        <v>204</v>
      </c>
      <c r="B209" s="12" t="s">
        <v>318</v>
      </c>
      <c r="C209" s="38" t="s">
        <v>314</v>
      </c>
      <c r="D209" s="31" t="s">
        <v>36</v>
      </c>
      <c r="E209" s="15" t="s">
        <v>5</v>
      </c>
      <c r="F209" s="16" t="s">
        <v>37</v>
      </c>
      <c r="G209" s="17">
        <v>50000</v>
      </c>
      <c r="H209" s="18">
        <f t="shared" si="10"/>
        <v>19000</v>
      </c>
      <c r="I209" s="18">
        <f t="shared" si="11"/>
        <v>31000</v>
      </c>
      <c r="J209" s="19" t="s">
        <v>11</v>
      </c>
    </row>
    <row r="210" spans="1:10" ht="38.25">
      <c r="A210" s="11">
        <v>205</v>
      </c>
      <c r="B210" s="12" t="s">
        <v>319</v>
      </c>
      <c r="C210" s="38" t="s">
        <v>320</v>
      </c>
      <c r="D210" s="31" t="s">
        <v>321</v>
      </c>
      <c r="E210" s="15" t="s">
        <v>5</v>
      </c>
      <c r="F210" s="16" t="s">
        <v>322</v>
      </c>
      <c r="G210" s="17">
        <v>400000</v>
      </c>
      <c r="H210" s="18">
        <f t="shared" si="10"/>
        <v>152000</v>
      </c>
      <c r="I210" s="18">
        <f t="shared" si="11"/>
        <v>248000</v>
      </c>
      <c r="J210" s="19" t="s">
        <v>176</v>
      </c>
    </row>
    <row r="211" spans="1:10" ht="51">
      <c r="A211" s="11">
        <v>206</v>
      </c>
      <c r="B211" s="31" t="s">
        <v>323</v>
      </c>
      <c r="C211" s="38" t="s">
        <v>324</v>
      </c>
      <c r="D211" s="31" t="s">
        <v>325</v>
      </c>
      <c r="E211" s="15" t="s">
        <v>5</v>
      </c>
      <c r="F211" s="16" t="s">
        <v>261</v>
      </c>
      <c r="G211" s="17">
        <v>250000</v>
      </c>
      <c r="H211" s="18">
        <f t="shared" si="10"/>
        <v>95000</v>
      </c>
      <c r="I211" s="18">
        <f t="shared" si="11"/>
        <v>155000</v>
      </c>
      <c r="J211" s="19" t="s">
        <v>173</v>
      </c>
    </row>
    <row r="212" spans="1:10" ht="36">
      <c r="A212" s="11">
        <v>207</v>
      </c>
      <c r="B212" s="12" t="s">
        <v>326</v>
      </c>
      <c r="C212" s="38" t="s">
        <v>327</v>
      </c>
      <c r="D212" s="31" t="s">
        <v>328</v>
      </c>
      <c r="E212" s="15" t="s">
        <v>5</v>
      </c>
      <c r="F212" s="16" t="s">
        <v>329</v>
      </c>
      <c r="G212" s="17">
        <v>100000</v>
      </c>
      <c r="H212" s="18">
        <f t="shared" si="10"/>
        <v>38000</v>
      </c>
      <c r="I212" s="18">
        <f t="shared" si="11"/>
        <v>62000</v>
      </c>
      <c r="J212" s="19" t="s">
        <v>211</v>
      </c>
    </row>
    <row r="213" spans="1:10" ht="38.25">
      <c r="A213" s="11">
        <v>208</v>
      </c>
      <c r="B213" s="31" t="s">
        <v>330</v>
      </c>
      <c r="C213" s="38" t="s">
        <v>331</v>
      </c>
      <c r="D213" s="31" t="s">
        <v>321</v>
      </c>
      <c r="E213" s="15" t="s">
        <v>5</v>
      </c>
      <c r="F213" s="16" t="s">
        <v>322</v>
      </c>
      <c r="G213" s="17">
        <v>300000</v>
      </c>
      <c r="H213" s="18">
        <f t="shared" si="10"/>
        <v>114000</v>
      </c>
      <c r="I213" s="18">
        <f t="shared" si="11"/>
        <v>186000</v>
      </c>
      <c r="J213" s="19" t="s">
        <v>176</v>
      </c>
    </row>
    <row r="214" spans="1:10" ht="51">
      <c r="A214" s="11">
        <v>209</v>
      </c>
      <c r="B214" s="31" t="s">
        <v>332</v>
      </c>
      <c r="C214" s="38" t="s">
        <v>333</v>
      </c>
      <c r="D214" s="40" t="s">
        <v>263</v>
      </c>
      <c r="E214" s="15" t="s">
        <v>5</v>
      </c>
      <c r="F214" s="16" t="s">
        <v>334</v>
      </c>
      <c r="G214" s="17">
        <v>150000</v>
      </c>
      <c r="H214" s="18">
        <f t="shared" si="10"/>
        <v>57000</v>
      </c>
      <c r="I214" s="18">
        <f t="shared" si="11"/>
        <v>93000</v>
      </c>
      <c r="J214" s="19" t="s">
        <v>15</v>
      </c>
    </row>
    <row r="215" spans="1:10" ht="38.25">
      <c r="A215" s="11">
        <v>210</v>
      </c>
      <c r="B215" s="41" t="s">
        <v>335</v>
      </c>
      <c r="C215" s="42" t="s">
        <v>336</v>
      </c>
      <c r="D215" s="31" t="s">
        <v>337</v>
      </c>
      <c r="E215" s="15" t="s">
        <v>5</v>
      </c>
      <c r="F215" s="16" t="s">
        <v>338</v>
      </c>
      <c r="G215" s="17">
        <v>250000</v>
      </c>
      <c r="H215" s="18">
        <f t="shared" si="10"/>
        <v>95000</v>
      </c>
      <c r="I215" s="18">
        <f t="shared" si="11"/>
        <v>155000</v>
      </c>
      <c r="J215" s="19" t="s">
        <v>15</v>
      </c>
    </row>
    <row r="216" spans="1:10" ht="38.25">
      <c r="A216" s="11">
        <v>211</v>
      </c>
      <c r="B216" s="41" t="s">
        <v>339</v>
      </c>
      <c r="C216" s="13" t="s">
        <v>340</v>
      </c>
      <c r="D216" s="31" t="s">
        <v>210</v>
      </c>
      <c r="E216" s="15" t="s">
        <v>5</v>
      </c>
      <c r="F216" s="16" t="s">
        <v>341</v>
      </c>
      <c r="G216" s="17">
        <v>100000</v>
      </c>
      <c r="H216" s="18">
        <f t="shared" si="10"/>
        <v>38000</v>
      </c>
      <c r="I216" s="18">
        <f t="shared" si="11"/>
        <v>62000</v>
      </c>
      <c r="J216" s="19" t="s">
        <v>211</v>
      </c>
    </row>
    <row r="217" spans="1:10">
      <c r="A217" s="43"/>
      <c r="B217" s="44" t="s">
        <v>342</v>
      </c>
      <c r="C217" s="45"/>
      <c r="D217" s="45"/>
      <c r="E217" s="45" t="s">
        <v>5</v>
      </c>
      <c r="F217" s="46"/>
      <c r="G217" s="47">
        <f>SUMIF(E6:E216,"КР",G6:G216)</f>
        <v>55910000</v>
      </c>
      <c r="H217" s="48"/>
      <c r="I217" s="49"/>
      <c r="J217" s="50"/>
    </row>
    <row r="218" spans="1:10">
      <c r="B218" s="51"/>
    </row>
    <row r="222" spans="1:10">
      <c r="A222" s="5"/>
      <c r="J222" s="52"/>
    </row>
    <row r="223" spans="1:10">
      <c r="A223" s="5"/>
    </row>
    <row r="224" spans="1:10">
      <c r="A224" s="5"/>
    </row>
    <row r="226" spans="1:1">
      <c r="A226" s="5"/>
    </row>
  </sheetData>
  <autoFilter ref="C5:J217">
    <filterColumn colId="2"/>
    <filterColumn colId="6"/>
    <filterColumn colId="7"/>
  </autoFilter>
  <mergeCells count="9">
    <mergeCell ref="A2:J2"/>
    <mergeCell ref="A4:A5"/>
    <mergeCell ref="B4:B5"/>
    <mergeCell ref="C4:C5"/>
    <mergeCell ref="D4:D5"/>
    <mergeCell ref="E4:E5"/>
    <mergeCell ref="F4:F5"/>
    <mergeCell ref="G4:I4"/>
    <mergeCell ref="J4:J5"/>
  </mergeCells>
  <pageMargins left="0.74803149606299213" right="0.74803149606299213" top="0.98425196850393704" bottom="0.43307086614173229" header="0.51181102362204722" footer="0.51181102362204722"/>
  <pageSetup paperSize="9" scale="84" fitToHeight="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2017</vt:lpstr>
      <vt:lpstr>Лист1</vt:lpstr>
      <vt:lpstr>'2017'!Заголовки_для_печати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Тихонова-КВ</dc:creator>
  <cp:lastModifiedBy>Работа</cp:lastModifiedBy>
  <dcterms:created xsi:type="dcterms:W3CDTF">2017-04-28T06:04:52Z</dcterms:created>
  <dcterms:modified xsi:type="dcterms:W3CDTF">2017-05-03T03:56:30Z</dcterms:modified>
</cp:coreProperties>
</file>