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кв.I Ф2" sheetId="1" r:id="rId1"/>
    <sheet name="кв.II Ф2" sheetId="2" r:id="rId2"/>
    <sheet name="кв.III Ф2" sheetId="3" r:id="rId3"/>
    <sheet name="кв.IV Ф2" sheetId="4" r:id="rId4"/>
    <sheet name="ФОРМА 1" sheetId="5" r:id="rId5"/>
  </sheets>
  <definedNames>
    <definedName name="_xlnm.Print_Area" localSheetId="0">'кв.I Ф2'!$A$1:$H$38</definedName>
    <definedName name="_xlnm.Print_Area" localSheetId="1">'кв.II Ф2'!$A$1:$H$88</definedName>
    <definedName name="_xlnm.Print_Area" localSheetId="2">'кв.III Ф2'!$A$1:$H$69</definedName>
    <definedName name="_xlnm.Print_Area" localSheetId="3">'кв.IV Ф2'!$A$1:$H$51</definedName>
    <definedName name="_xlnm.Print_Area" localSheetId="4">'ФОРМА 1'!$A$1:$O$15</definedName>
  </definedNames>
  <calcPr fullCalcOnLoad="1" refMode="R1C1"/>
</workbook>
</file>

<file path=xl/sharedStrings.xml><?xml version="1.0" encoding="utf-8"?>
<sst xmlns="http://schemas.openxmlformats.org/spreadsheetml/2006/main" count="319" uniqueCount="177">
  <si>
    <t>ПС-3</t>
  </si>
  <si>
    <t>Источник питания (П/Ст, РП) принадлежность</t>
  </si>
  <si>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</si>
  <si>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</si>
  <si>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</si>
  <si>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</si>
  <si>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</si>
  <si>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</si>
  <si>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</si>
  <si>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</si>
  <si>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</si>
  <si>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</si>
  <si>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</si>
  <si>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</si>
  <si>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</si>
  <si>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</si>
  <si>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</si>
  <si>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</si>
  <si>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</si>
  <si>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</si>
  <si>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</si>
  <si>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</si>
  <si>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</si>
  <si>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</si>
  <si>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</si>
  <si>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</si>
  <si>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</si>
  <si>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</si>
  <si>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</si>
  <si>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Номер технологического нарушения</t>
  </si>
  <si>
    <t>РП-1</t>
  </si>
  <si>
    <t>9-300</t>
  </si>
  <si>
    <t>ПС-Водная</t>
  </si>
  <si>
    <t>ЦРП-4</t>
  </si>
  <si>
    <t>ПС-19-Оп.</t>
  </si>
  <si>
    <t>ПС-Ордж.</t>
  </si>
  <si>
    <t>10-10Г</t>
  </si>
  <si>
    <t>20-Сады</t>
  </si>
  <si>
    <t>РП-39</t>
  </si>
  <si>
    <t>ПС-Ш/потреб</t>
  </si>
  <si>
    <t>ПС-Ильин-2</t>
  </si>
  <si>
    <t>10-22-РП-32</t>
  </si>
  <si>
    <t>РП-92</t>
  </si>
  <si>
    <t>6-388</t>
  </si>
  <si>
    <t>ПС-Север.</t>
  </si>
  <si>
    <t>Вышел из строя в/в кабель</t>
  </si>
  <si>
    <t>ПС-Ильин-1</t>
  </si>
  <si>
    <t>6-21Г</t>
  </si>
  <si>
    <t>обрыв в/в провода</t>
  </si>
  <si>
    <t>6-51Г</t>
  </si>
  <si>
    <t>Акт расследования</t>
  </si>
  <si>
    <t>Повреждение на сетях потребителя</t>
  </si>
  <si>
    <t>11-РП-34</t>
  </si>
  <si>
    <t>Вышел из строя в/в кабель ПС-19-Оп.-РП-34</t>
  </si>
  <si>
    <t>ПС-20-Оп.</t>
  </si>
  <si>
    <t>39-506-2</t>
  </si>
  <si>
    <t>вышел из строя в/в кабель ПС-20-Оп.-ТП-506-2</t>
  </si>
  <si>
    <t>10-6РП-39</t>
  </si>
  <si>
    <t>вышел из строя в/в кабель ПС-Ильинская-1-РП-39</t>
  </si>
  <si>
    <t>повреждение на сетях смежно-сетевой компании</t>
  </si>
  <si>
    <t>6-20ПНС</t>
  </si>
  <si>
    <t>порван в/в кабель ТП-718-ВЛ-6 кВ</t>
  </si>
  <si>
    <t>вышел из строя в/в кабель ПС Север - РП-35</t>
  </si>
  <si>
    <t>11-808-1</t>
  </si>
  <si>
    <t>вышел из строя в/в кабель ТП-808-1-ТП-810-1</t>
  </si>
  <si>
    <t>вышел из строя в/в кабель РП-21-вв-1 - РП-19</t>
  </si>
  <si>
    <t>10-4РП-32</t>
  </si>
  <si>
    <t>повреждение на ТП-Г.Газ</t>
  </si>
  <si>
    <t>РП-18</t>
  </si>
  <si>
    <t>7-464</t>
  </si>
  <si>
    <t>порван в/в кабель ТП-443-ТП-442</t>
  </si>
  <si>
    <t>вышел из строя в/в кабель ТП-303-ТП-388</t>
  </si>
  <si>
    <t>16-БЖД</t>
  </si>
  <si>
    <t>6-11-Г</t>
  </si>
  <si>
    <t>Вышел из строя в/в кабель ПС-Ш/потреб-РП-3</t>
  </si>
  <si>
    <t>вышел из строя в/в кабель ПС-Ордж - РП-32</t>
  </si>
  <si>
    <t>1-868-1</t>
  </si>
  <si>
    <t>10-22-РП24</t>
  </si>
  <si>
    <t>вышел из строя в/в кабель ПС Ильинская гор-2-РП-24</t>
  </si>
  <si>
    <t>ПС-Шахтовая</t>
  </si>
  <si>
    <t>С-23</t>
  </si>
  <si>
    <t>повреждение ВМД-35 кВ ТМ-2 на ПС-3 "Южная"</t>
  </si>
  <si>
    <t>№ п/п</t>
  </si>
  <si>
    <t>(за I квартал 2015 года) ООО "Горэлектросеть" г.Новокузнецк</t>
  </si>
  <si>
    <t>(за период с января по декабрь 2015г., включительно).</t>
  </si>
  <si>
    <t>Сведения о техническом состоянии электрических сетей ООО "Горэлектросеть" в 2015 году</t>
  </si>
  <si>
    <t>За 2015 год</t>
  </si>
  <si>
    <t>2015 год</t>
  </si>
  <si>
    <t>6-40Г</t>
  </si>
  <si>
    <t>ПС-5</t>
  </si>
  <si>
    <t>25-РП13-2</t>
  </si>
  <si>
    <t>Порван в/в кабель РП-13-ТП-683</t>
  </si>
  <si>
    <t>ПС-А/Лесн</t>
  </si>
  <si>
    <t>6-10М</t>
  </si>
  <si>
    <t>ЦРП-2</t>
  </si>
  <si>
    <t>6-375</t>
  </si>
  <si>
    <t>течь крыши ТП-381</t>
  </si>
  <si>
    <t>11-295</t>
  </si>
  <si>
    <t>ПС-1</t>
  </si>
  <si>
    <t>11-РП-2-2</t>
  </si>
  <si>
    <t>РП-4</t>
  </si>
  <si>
    <t>7-56</t>
  </si>
  <si>
    <t>25-454</t>
  </si>
  <si>
    <t>метеоусловия</t>
  </si>
  <si>
    <t>не установлена</t>
  </si>
  <si>
    <t>Восстановлен</t>
  </si>
  <si>
    <t>41-648</t>
  </si>
  <si>
    <t>26-РП12-1</t>
  </si>
  <si>
    <t>РП-3</t>
  </si>
  <si>
    <t>5-157</t>
  </si>
  <si>
    <t>ЦРП-1</t>
  </si>
  <si>
    <t>7-16</t>
  </si>
  <si>
    <t>ПС-Кузнецкая</t>
  </si>
  <si>
    <t>10-16Г</t>
  </si>
  <si>
    <t>РП-21</t>
  </si>
  <si>
    <t>15-170</t>
  </si>
  <si>
    <t>Метеоусловия</t>
  </si>
  <si>
    <t>Вышел из строя в/в кабель ТП-652-ТП-654</t>
  </si>
  <si>
    <t>Вышел из строя в/в кабель ТП-55 - ТП-54</t>
  </si>
  <si>
    <t>ТЭЦ-КМК</t>
  </si>
  <si>
    <t>Вышел из строя в/в кабель ТЭЦ КМК - ЦРП-1</t>
  </si>
  <si>
    <t>Порван в/в кабель на сетях смежной сетевой компании МКП</t>
  </si>
  <si>
    <t>6-17Г</t>
  </si>
  <si>
    <t>Вышел из строя в/в кабель ПС-Водная - РП-8</t>
  </si>
  <si>
    <t>Не установлена</t>
  </si>
  <si>
    <t>ПС- Берег.</t>
  </si>
  <si>
    <t>6-4-12</t>
  </si>
  <si>
    <t>Вышел из строя в/в кабель ПС-Береговая - РП-9</t>
  </si>
  <si>
    <t>Вышел из строя в/в кабель РП-21 - РП-19</t>
  </si>
  <si>
    <t>(за II квартал 2015 года) ООО "Горэлектросеть" г.Новокузнецк</t>
  </si>
  <si>
    <t>(за III квартал 2015 года) ООО "Горэлектросеть" г.Новокузнецк</t>
  </si>
  <si>
    <t>(за IV квартал 2015 года) ООО "Горэлектросеть" г.Новокузнецк</t>
  </si>
  <si>
    <t>10-28РП</t>
  </si>
  <si>
    <t>Вышел из строя в/в кабель ПС-Ильинская городская 2 - РП-25 вв-2 н-1</t>
  </si>
  <si>
    <t>27-648-2</t>
  </si>
  <si>
    <t>Вышел из строя в/в кабель ТП-651-2 - ТП-655-2</t>
  </si>
  <si>
    <t>РП-10</t>
  </si>
  <si>
    <t>13-617</t>
  </si>
  <si>
    <t>2-383</t>
  </si>
  <si>
    <t>Вышел из строя в/в кабель ТП-375 - ТП-376</t>
  </si>
  <si>
    <t>Вышел из строя в/в кабель ТП-378 - ТП-379</t>
  </si>
  <si>
    <t>10-5-РП39</t>
  </si>
  <si>
    <t>Вышел из строя в/в кабель ПС Ильинская 1 - РП-39</t>
  </si>
  <si>
    <t>6-20Г</t>
  </si>
  <si>
    <t>Вышел из строя в/в кабель ПС-Северная - РП-3 ВВ-2 н-1</t>
  </si>
  <si>
    <t>10-2РП-24</t>
  </si>
  <si>
    <t>10-25РП-26</t>
  </si>
  <si>
    <t>Вышел из строя в/в кабель ПС Ильин-2 - РП-24 ВВ-1 н-1</t>
  </si>
  <si>
    <t>Вышел из строя в/в кабель РП-26 - ТП-838-1</t>
  </si>
  <si>
    <t>С-28</t>
  </si>
  <si>
    <t>Отключение ЛЭП-35 кВ ф.С-28 с ПС "Шахтовая"</t>
  </si>
  <si>
    <t>6-38Г</t>
  </si>
  <si>
    <t>Вышел из строя в/в кабель ПС Ширпотреб - РП-21</t>
  </si>
  <si>
    <t>Вышел из строя в/в кабель ТП-617-2 - ТП-618-2</t>
  </si>
  <si>
    <t>Вышел из строя в/в кабель ПС-Орджоникидзевская - РП-32 ВВ-1 н-1</t>
  </si>
  <si>
    <t>6-21-Г</t>
  </si>
  <si>
    <t>Вышел из строя в/в кабель ПС-Северная - РП-35-1 н-1</t>
  </si>
  <si>
    <t>Вышел из строя в/в кабель ТП-810-1 - ТП-808-1</t>
  </si>
  <si>
    <t>ПС-14-ЮКУ</t>
  </si>
  <si>
    <t>7-Телецентр</t>
  </si>
  <si>
    <t>Гроза</t>
  </si>
  <si>
    <t>РП-19</t>
  </si>
  <si>
    <t>11-660</t>
  </si>
  <si>
    <t>Вышел из строя в/в кабель ТП-661 - ТП-179</t>
  </si>
  <si>
    <t>10-22РП-24-2</t>
  </si>
  <si>
    <t>Вышел из строя в/в кабель ПС Ильинская городская 2 - РП-24</t>
  </si>
  <si>
    <t>25-454-2</t>
  </si>
  <si>
    <t>4-370</t>
  </si>
  <si>
    <t>ПС-Сосн</t>
  </si>
  <si>
    <t>10-13-Л</t>
  </si>
  <si>
    <t>10-3-Л</t>
  </si>
  <si>
    <t>Гроза ,отключение на сетях МРСК</t>
  </si>
  <si>
    <t>Вышел из строя в/в кабель ТП-61-ТП-31</t>
  </si>
  <si>
    <t>6-18Г</t>
  </si>
  <si>
    <t>6-16Г</t>
  </si>
  <si>
    <t>Вышел из строя в/в кабель ПС "Водная" - РП-7</t>
  </si>
  <si>
    <t>Вышел из строя в/в кабель ПС "Водная" - РП-8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</si>
</sst>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h:mm"/>
    <numFmt numFmtId="166" formatCode="dd/mm/yy"/>
    <numFmt numFmtId="167" formatCode="mm/yy"/>
    <numFmt numFmtId="168" formatCode="h:mm;@"/>
    <numFmt numFmtId="169" formatCode="000000"/>
    <numFmt numFmtId="170" formatCode="mmm/yyyy"/>
    <numFmt numFmtId="17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0" xfId="54" applyNumberFormat="1" applyFont="1" applyBorder="1" applyAlignment="1" applyProtection="1">
      <alignment horizontal="center" vertical="center" wrapText="1"/>
      <protection locked="0"/>
    </xf>
    <xf numFmtId="49" fontId="2" fillId="0" borderId="10" xfId="54" applyNumberFormat="1" applyFont="1" applyBorder="1" applyAlignment="1" applyProtection="1">
      <alignment horizontal="center" vertical="center" wrapText="1"/>
      <protection locked="0"/>
    </xf>
    <xf numFmtId="165" fontId="2" fillId="0" borderId="10" xfId="54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2" fontId="2" fillId="0" borderId="14" xfId="54" applyNumberFormat="1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Fill="1" applyBorder="1" applyAlignment="1" applyProtection="1">
      <alignment horizontal="left" vertical="center" wrapText="1" shrinkToFit="1"/>
      <protection locked="0"/>
    </xf>
    <xf numFmtId="165" fontId="2" fillId="0" borderId="14" xfId="57" applyNumberFormat="1" applyFont="1" applyBorder="1" applyAlignment="1" applyProtection="1">
      <alignment horizontal="left" vertical="center" wrapText="1"/>
      <protection locked="0"/>
    </xf>
    <xf numFmtId="168" fontId="2" fillId="0" borderId="14" xfId="0" applyNumberFormat="1" applyFont="1" applyBorder="1" applyAlignment="1" applyProtection="1">
      <alignment horizontal="left" vertical="center" wrapText="1"/>
      <protection locked="0"/>
    </xf>
    <xf numFmtId="165" fontId="2" fillId="0" borderId="10" xfId="57" applyNumberFormat="1" applyFont="1" applyBorder="1" applyAlignment="1" applyProtection="1">
      <alignment horizontal="center" vertical="center" wrapText="1"/>
      <protection locked="0"/>
    </xf>
    <xf numFmtId="168" fontId="2" fillId="0" borderId="10" xfId="57" applyNumberFormat="1" applyFont="1" applyBorder="1" applyAlignment="1" applyProtection="1">
      <alignment horizontal="center" vertical="center" wrapText="1"/>
      <protection locked="0"/>
    </xf>
    <xf numFmtId="165" fontId="2" fillId="0" borderId="11" xfId="57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65" fontId="2" fillId="0" borderId="15" xfId="57" applyNumberFormat="1" applyFont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168" fontId="2" fillId="0" borderId="13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67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left" vertical="center" wrapText="1" shrinkToFit="1"/>
      <protection locked="0"/>
    </xf>
    <xf numFmtId="166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17" xfId="57" applyNumberFormat="1" applyFont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7" xfId="54" applyNumberFormat="1" applyFont="1" applyBorder="1" applyAlignment="1" applyProtection="1">
      <alignment horizontal="center" vertical="center" wrapText="1"/>
      <protection locked="0"/>
    </xf>
    <xf numFmtId="165" fontId="2" fillId="0" borderId="17" xfId="54" applyNumberFormat="1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 shrinkToFi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8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164" fontId="2" fillId="0" borderId="10" xfId="55" applyNumberFormat="1" applyFont="1" applyBorder="1" applyAlignment="1" applyProtection="1">
      <alignment horizontal="center" vertical="center" wrapText="1"/>
      <protection locked="0"/>
    </xf>
    <xf numFmtId="165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55" applyNumberFormat="1" applyFont="1" applyBorder="1" applyAlignment="1" applyProtection="1">
      <alignment horizontal="center" vertical="center" wrapText="1"/>
      <protection locked="0"/>
    </xf>
    <xf numFmtId="164" fontId="2" fillId="0" borderId="12" xfId="55" applyNumberFormat="1" applyFont="1" applyBorder="1" applyAlignment="1" applyProtection="1">
      <alignment horizontal="center" vertical="center" wrapText="1"/>
      <protection locked="0"/>
    </xf>
    <xf numFmtId="165" fontId="2" fillId="0" borderId="12" xfId="55" applyNumberFormat="1" applyFont="1" applyBorder="1" applyAlignment="1" applyProtection="1">
      <alignment horizontal="center" vertical="center" wrapText="1"/>
      <protection locked="0"/>
    </xf>
    <xf numFmtId="2" fontId="2" fillId="0" borderId="12" xfId="55" applyNumberFormat="1" applyFont="1" applyBorder="1" applyAlignment="1" applyProtection="1">
      <alignment horizontal="center" vertical="center" wrapText="1" shrinkToFit="1"/>
      <protection locked="0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Border="1" applyAlignment="1" applyProtection="1">
      <alignment horizontal="center" vertical="center"/>
      <protection locked="0"/>
    </xf>
    <xf numFmtId="165" fontId="2" fillId="0" borderId="26" xfId="0" applyNumberFormat="1" applyFont="1" applyBorder="1" applyAlignment="1" applyProtection="1">
      <alignment horizontal="center" vertical="center"/>
      <protection locked="0"/>
    </xf>
    <xf numFmtId="166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168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58" applyNumberFormat="1" applyFont="1" applyBorder="1" applyAlignment="1" applyProtection="1">
      <alignment horizontal="center" vertical="center"/>
      <protection locked="0"/>
    </xf>
    <xf numFmtId="165" fontId="2" fillId="0" borderId="20" xfId="58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164" fontId="2" fillId="0" borderId="11" xfId="55" applyNumberFormat="1" applyFont="1" applyBorder="1" applyAlignment="1" applyProtection="1">
      <alignment horizontal="center" vertical="center" wrapText="1"/>
      <protection locked="0"/>
    </xf>
    <xf numFmtId="49" fontId="2" fillId="0" borderId="11" xfId="55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2" fillId="0" borderId="21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6" fontId="2" fillId="0" borderId="20" xfId="0" applyNumberFormat="1" applyFont="1" applyBorder="1" applyAlignment="1" applyProtection="1">
      <alignment horizontal="center" vertical="center"/>
      <protection locked="0"/>
    </xf>
    <xf numFmtId="165" fontId="2" fillId="0" borderId="20" xfId="58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168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16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25" xfId="0" applyNumberFormat="1" applyFont="1" applyBorder="1" applyAlignment="1" applyProtection="1">
      <alignment horizontal="center" vertical="center" wrapText="1"/>
      <protection locked="0"/>
    </xf>
    <xf numFmtId="168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165" fontId="2" fillId="0" borderId="25" xfId="58" applyNumberFormat="1" applyFont="1" applyBorder="1" applyAlignment="1" applyProtection="1">
      <alignment horizontal="center" vertical="center"/>
      <protection locked="0"/>
    </xf>
    <xf numFmtId="165" fontId="2" fillId="0" borderId="29" xfId="58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25" xfId="55" applyNumberFormat="1" applyFont="1" applyBorder="1" applyAlignment="1" applyProtection="1">
      <alignment horizontal="center" vertical="center" wrapText="1"/>
      <protection locked="0"/>
    </xf>
    <xf numFmtId="2" fontId="2" fillId="0" borderId="32" xfId="0" applyNumberFormat="1" applyFont="1" applyBorder="1" applyAlignment="1" applyProtection="1">
      <alignment horizontal="center" vertical="center" wrapText="1" shrinkToFit="1"/>
      <protection locked="0"/>
    </xf>
    <xf numFmtId="168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 shrinkToFit="1"/>
      <protection locked="0"/>
    </xf>
    <xf numFmtId="165" fontId="2" fillId="0" borderId="32" xfId="0" applyNumberFormat="1" applyFont="1" applyBorder="1" applyAlignment="1" applyProtection="1">
      <alignment horizontal="center" vertical="center" wrapText="1"/>
      <protection locked="0"/>
    </xf>
    <xf numFmtId="20" fontId="2" fillId="0" borderId="25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58" applyNumberFormat="1" applyFont="1" applyBorder="1" applyAlignment="1" applyProtection="1">
      <alignment horizontal="center" vertical="center"/>
      <protection locked="0"/>
    </xf>
    <xf numFmtId="165" fontId="2" fillId="0" borderId="10" xfId="58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32" xfId="58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49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center" vertical="center" wrapText="1"/>
      <protection locked="0"/>
    </xf>
    <xf numFmtId="166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>
      <alignment horizontal="center" vertical="center" wrapText="1"/>
    </xf>
    <xf numFmtId="1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2" fontId="2" fillId="0" borderId="17" xfId="55" applyNumberFormat="1" applyFont="1" applyBorder="1" applyAlignment="1" applyProtection="1">
      <alignment horizontal="center" vertical="center" wrapText="1" shrinkToFit="1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64" fontId="2" fillId="0" borderId="30" xfId="0" applyNumberFormat="1" applyFont="1" applyFill="1" applyBorder="1" applyAlignment="1" applyProtection="1">
      <alignment horizontal="center" vertical="center"/>
      <protection locked="0"/>
    </xf>
    <xf numFmtId="168" fontId="2" fillId="0" borderId="30" xfId="0" applyNumberFormat="1" applyFont="1" applyFill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 wrapText="1"/>
      <protection locked="0"/>
    </xf>
    <xf numFmtId="165" fontId="2" fillId="0" borderId="33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166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26" xfId="55" applyNumberFormat="1" applyFont="1" applyBorder="1" applyAlignment="1" applyProtection="1">
      <alignment horizontal="center" vertical="center" wrapText="1"/>
      <protection locked="0"/>
    </xf>
    <xf numFmtId="164" fontId="2" fillId="0" borderId="20" xfId="55" applyNumberFormat="1" applyFont="1" applyBorder="1" applyAlignment="1" applyProtection="1">
      <alignment horizontal="center" vertical="center" wrapText="1"/>
      <protection locked="0"/>
    </xf>
    <xf numFmtId="2" fontId="2" fillId="0" borderId="20" xfId="55" applyNumberFormat="1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20" fontId="5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8" xfId="54" applyNumberFormat="1" applyFont="1" applyBorder="1" applyAlignment="1" applyProtection="1">
      <alignment horizontal="center" vertical="center" wrapText="1" shrinkToFit="1"/>
      <protection locked="0"/>
    </xf>
    <xf numFmtId="164" fontId="2" fillId="0" borderId="45" xfId="0" applyNumberFormat="1" applyFont="1" applyBorder="1" applyAlignment="1" applyProtection="1">
      <alignment horizontal="center" vertical="center"/>
      <protection locked="0"/>
    </xf>
    <xf numFmtId="165" fontId="2" fillId="0" borderId="11" xfId="55" applyNumberFormat="1" applyFont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165" fontId="2" fillId="0" borderId="25" xfId="0" applyNumberFormat="1" applyFont="1" applyBorder="1" applyAlignment="1" applyProtection="1">
      <alignment horizontal="center" vertical="center"/>
      <protection locked="0"/>
    </xf>
    <xf numFmtId="166" fontId="2" fillId="0" borderId="39" xfId="0" applyNumberFormat="1" applyFont="1" applyBorder="1" applyAlignment="1" applyProtection="1">
      <alignment horizontal="center" vertical="center"/>
      <protection locked="0"/>
    </xf>
    <xf numFmtId="166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46" xfId="0" applyNumberFormat="1" applyFont="1" applyBorder="1" applyAlignment="1" applyProtection="1">
      <alignment horizontal="center" vertical="center" wrapText="1"/>
      <protection locked="0"/>
    </xf>
    <xf numFmtId="166" fontId="2" fillId="0" borderId="47" xfId="0" applyNumberFormat="1" applyFont="1" applyBorder="1" applyAlignment="1" applyProtection="1">
      <alignment horizontal="center" vertical="center"/>
      <protection locked="0"/>
    </xf>
    <xf numFmtId="166" fontId="2" fillId="0" borderId="46" xfId="0" applyNumberFormat="1" applyFont="1" applyBorder="1" applyAlignment="1" applyProtection="1">
      <alignment horizontal="center" vertical="center"/>
      <protection locked="0"/>
    </xf>
    <xf numFmtId="166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50" fillId="0" borderId="34" xfId="0" applyFont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34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2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NumberFormat="1" applyFont="1" applyBorder="1" applyAlignment="1" applyProtection="1">
      <alignment horizontal="center" vertical="center" wrapText="1"/>
      <protection locked="0"/>
    </xf>
    <xf numFmtId="164" fontId="2" fillId="0" borderId="27" xfId="55" applyNumberFormat="1" applyFont="1" applyBorder="1" applyAlignment="1" applyProtection="1">
      <alignment horizontal="center" vertical="center" wrapText="1"/>
      <protection locked="0"/>
    </xf>
    <xf numFmtId="14" fontId="2" fillId="0" borderId="43" xfId="0" applyNumberFormat="1" applyFont="1" applyBorder="1" applyAlignment="1" applyProtection="1">
      <alignment horizontal="center" vertical="center" wrapText="1"/>
      <protection locked="0"/>
    </xf>
    <xf numFmtId="14" fontId="2" fillId="0" borderId="48" xfId="0" applyNumberFormat="1" applyFont="1" applyBorder="1" applyAlignment="1" applyProtection="1">
      <alignment horizontal="center" vertical="center" wrapText="1"/>
      <protection locked="0"/>
    </xf>
    <xf numFmtId="14" fontId="2" fillId="0" borderId="23" xfId="0" applyNumberFormat="1" applyFont="1" applyBorder="1" applyAlignment="1" applyProtection="1">
      <alignment horizontal="center" vertical="center" wrapText="1"/>
      <protection locked="0"/>
    </xf>
    <xf numFmtId="166" fontId="2" fillId="0" borderId="23" xfId="0" applyNumberFormat="1" applyFont="1" applyBorder="1" applyAlignment="1" applyProtection="1">
      <alignment horizontal="center" vertical="center" wrapText="1"/>
      <protection locked="0"/>
    </xf>
    <xf numFmtId="14" fontId="2" fillId="0" borderId="39" xfId="0" applyNumberFormat="1" applyFont="1" applyBorder="1" applyAlignment="1" applyProtection="1">
      <alignment horizontal="center" vertical="center" wrapText="1"/>
      <protection locked="0"/>
    </xf>
    <xf numFmtId="166" fontId="2" fillId="0" borderId="47" xfId="0" applyNumberFormat="1" applyFont="1" applyBorder="1" applyAlignment="1" applyProtection="1">
      <alignment horizontal="center" vertical="center" wrapText="1"/>
      <protection locked="0"/>
    </xf>
    <xf numFmtId="166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9" xfId="0" applyNumberFormat="1" applyFont="1" applyBorder="1" applyAlignment="1" applyProtection="1">
      <alignment horizontal="center" vertical="center" wrapText="1"/>
      <protection locked="0"/>
    </xf>
    <xf numFmtId="167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8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5" fillId="0" borderId="50" xfId="0" applyFont="1" applyBorder="1" applyAlignment="1" applyProtection="1">
      <alignment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2" xfId="0" applyNumberFormat="1" applyFont="1" applyBorder="1" applyAlignment="1" applyProtection="1">
      <alignment horizontal="center" vertical="center" wrapText="1"/>
      <protection locked="0"/>
    </xf>
    <xf numFmtId="165" fontId="2" fillId="0" borderId="52" xfId="0" applyNumberFormat="1" applyFont="1" applyBorder="1" applyAlignment="1" applyProtection="1">
      <alignment horizontal="center" vertical="center"/>
      <protection locked="0"/>
    </xf>
    <xf numFmtId="2" fontId="2" fillId="0" borderId="52" xfId="55" applyNumberFormat="1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wrapText="1"/>
      <protection locked="0"/>
    </xf>
    <xf numFmtId="164" fontId="2" fillId="0" borderId="44" xfId="0" applyNumberFormat="1" applyFont="1" applyBorder="1" applyAlignment="1" applyProtection="1">
      <alignment horizontal="center" vertical="center"/>
      <protection locked="0"/>
    </xf>
    <xf numFmtId="165" fontId="2" fillId="0" borderId="32" xfId="58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166" fontId="50" fillId="0" borderId="10" xfId="0" applyNumberFormat="1" applyFont="1" applyBorder="1" applyAlignment="1" applyProtection="1">
      <alignment horizontal="center" vertical="center"/>
      <protection locked="0"/>
    </xf>
    <xf numFmtId="20" fontId="50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55" applyNumberFormat="1" applyFont="1" applyBorder="1" applyAlignment="1" applyProtection="1">
      <alignment horizontal="center" vertical="center" wrapText="1" shrinkToFit="1"/>
      <protection locked="0"/>
    </xf>
    <xf numFmtId="0" fontId="2" fillId="0" borderId="25" xfId="0" applyFont="1" applyFill="1" applyBorder="1" applyAlignment="1" applyProtection="1">
      <alignment horizontal="center" vertical="center" wrapText="1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56" applyNumberFormat="1" applyFont="1" applyBorder="1" applyAlignment="1" applyProtection="1">
      <alignment horizontal="center" vertical="center" wrapText="1"/>
      <protection locked="0"/>
    </xf>
    <xf numFmtId="49" fontId="2" fillId="0" borderId="0" xfId="56" applyNumberFormat="1" applyFont="1" applyBorder="1" applyAlignment="1" applyProtection="1">
      <alignment horizontal="center" vertical="center" wrapText="1"/>
      <protection locked="0"/>
    </xf>
    <xf numFmtId="165" fontId="2" fillId="0" borderId="0" xfId="56" applyNumberFormat="1" applyFont="1" applyBorder="1" applyAlignment="1" applyProtection="1">
      <alignment horizontal="center" vertical="center" wrapText="1"/>
      <protection locked="0"/>
    </xf>
    <xf numFmtId="2" fontId="2" fillId="0" borderId="0" xfId="54" applyNumberFormat="1" applyFont="1" applyBorder="1" applyAlignment="1" applyProtection="1">
      <alignment horizontal="center" vertical="center" wrapText="1" shrinkToFit="1"/>
      <protection locked="0"/>
    </xf>
    <xf numFmtId="167" fontId="2" fillId="0" borderId="0" xfId="0" applyNumberFormat="1" applyFont="1" applyBorder="1" applyAlignment="1" applyProtection="1">
      <alignment horizontal="center" vertical="center" wrapText="1"/>
      <protection locked="0"/>
    </xf>
    <xf numFmtId="2" fontId="2" fillId="0" borderId="0" xfId="53" applyNumberFormat="1" applyFont="1" applyBorder="1" applyAlignment="1" applyProtection="1">
      <alignment horizontal="center" vertical="center" wrapText="1" shrinkToFit="1"/>
      <protection locked="0"/>
    </xf>
    <xf numFmtId="49" fontId="2" fillId="0" borderId="0" xfId="53" applyNumberFormat="1" applyFont="1" applyBorder="1" applyAlignment="1" applyProtection="1">
      <alignment horizontal="center" vertical="center" wrapText="1"/>
      <protection locked="0"/>
    </xf>
    <xf numFmtId="164" fontId="2" fillId="0" borderId="0" xfId="53" applyNumberFormat="1" applyFont="1" applyBorder="1" applyAlignment="1" applyProtection="1">
      <alignment horizontal="center" vertical="center" wrapText="1"/>
      <protection locked="0"/>
    </xf>
    <xf numFmtId="165" fontId="2" fillId="0" borderId="0" xfId="53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56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0" fontId="2" fillId="0" borderId="0" xfId="0" applyNumberFormat="1" applyFont="1" applyBorder="1" applyAlignment="1" applyProtection="1">
      <alignment horizontal="center"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56" applyNumberFormat="1" applyFont="1" applyBorder="1" applyAlignment="1" applyProtection="1">
      <alignment horizontal="center" vertical="center" wrapText="1" shrinkToFit="1"/>
      <protection locked="0"/>
    </xf>
    <xf numFmtId="49" fontId="2" fillId="0" borderId="0" xfId="55" applyNumberFormat="1" applyFont="1" applyBorder="1" applyAlignment="1" applyProtection="1">
      <alignment horizontal="center" vertical="center" wrapText="1"/>
      <protection locked="0"/>
    </xf>
    <xf numFmtId="164" fontId="2" fillId="0" borderId="0" xfId="55" applyNumberFormat="1" applyFont="1" applyBorder="1" applyAlignment="1" applyProtection="1">
      <alignment horizontal="center" vertical="center" wrapText="1"/>
      <protection locked="0"/>
    </xf>
    <xf numFmtId="165" fontId="2" fillId="0" borderId="0" xfId="55" applyNumberFormat="1" applyFont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3 2 2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="70" zoomScaleNormal="70" zoomScaleSheetLayoutView="70" zoomScalePageLayoutView="0" workbookViewId="0" topLeftCell="A25">
      <selection activeCell="I1" sqref="I1:K16384"/>
    </sheetView>
  </sheetViews>
  <sheetFormatPr defaultColWidth="9.140625" defaultRowHeight="15"/>
  <cols>
    <col min="1" max="1" width="9.140625" style="46" customWidth="1"/>
    <col min="2" max="2" width="22.8515625" style="46" customWidth="1"/>
    <col min="3" max="3" width="18.140625" style="46" customWidth="1"/>
    <col min="4" max="4" width="12.00390625" style="46" customWidth="1"/>
    <col min="5" max="6" width="9.140625" style="46" customWidth="1"/>
    <col min="7" max="7" width="49.8515625" style="46" customWidth="1"/>
    <col min="8" max="8" width="21.00390625" style="46" customWidth="1"/>
    <col min="9" max="9" width="21.57421875" style="44" hidden="1" customWidth="1"/>
    <col min="10" max="10" width="18.140625" style="46" hidden="1" customWidth="1"/>
    <col min="11" max="11" width="0" style="46" hidden="1" customWidth="1"/>
    <col min="12" max="16384" width="9.140625" style="46" customWidth="1"/>
  </cols>
  <sheetData>
    <row r="1" ht="15">
      <c r="H1" s="47" t="s">
        <v>9</v>
      </c>
    </row>
    <row r="3" spans="2:8" ht="15.75" customHeight="1">
      <c r="B3" s="277" t="s">
        <v>10</v>
      </c>
      <c r="C3" s="277"/>
      <c r="D3" s="277"/>
      <c r="E3" s="277"/>
      <c r="F3" s="277"/>
      <c r="G3" s="277"/>
      <c r="H3" s="277"/>
    </row>
    <row r="4" spans="2:8" ht="15.75" customHeight="1">
      <c r="B4" s="277" t="s">
        <v>11</v>
      </c>
      <c r="C4" s="277"/>
      <c r="D4" s="277"/>
      <c r="E4" s="277"/>
      <c r="F4" s="277"/>
      <c r="G4" s="277"/>
      <c r="H4" s="277"/>
    </row>
    <row r="5" spans="2:8" ht="15.75" customHeight="1">
      <c r="B5" s="277" t="s">
        <v>83</v>
      </c>
      <c r="C5" s="277"/>
      <c r="D5" s="277"/>
      <c r="E5" s="277"/>
      <c r="F5" s="277"/>
      <c r="G5" s="277"/>
      <c r="H5" s="277"/>
    </row>
    <row r="6" spans="2:8" ht="16.5" thickBot="1">
      <c r="B6" s="40"/>
      <c r="C6" s="40"/>
      <c r="D6" s="40"/>
      <c r="E6" s="40"/>
      <c r="F6" s="40"/>
      <c r="G6" s="40"/>
      <c r="H6" s="40"/>
    </row>
    <row r="7" spans="1:10" ht="47.25" customHeight="1" thickBot="1">
      <c r="A7" s="275" t="s">
        <v>82</v>
      </c>
      <c r="B7" s="269" t="s">
        <v>1</v>
      </c>
      <c r="C7" s="269" t="s">
        <v>2</v>
      </c>
      <c r="D7" s="269" t="s">
        <v>3</v>
      </c>
      <c r="E7" s="278" t="s">
        <v>6</v>
      </c>
      <c r="F7" s="279"/>
      <c r="G7" s="269" t="s">
        <v>7</v>
      </c>
      <c r="H7" s="269" t="s">
        <v>8</v>
      </c>
      <c r="I7" s="273" t="s">
        <v>29</v>
      </c>
      <c r="J7" s="271" t="s">
        <v>50</v>
      </c>
    </row>
    <row r="8" spans="1:10" ht="33.75" customHeight="1" thickBot="1">
      <c r="A8" s="276"/>
      <c r="B8" s="270"/>
      <c r="C8" s="270"/>
      <c r="D8" s="270"/>
      <c r="E8" s="248" t="s">
        <v>4</v>
      </c>
      <c r="F8" s="248" t="s">
        <v>5</v>
      </c>
      <c r="G8" s="270"/>
      <c r="H8" s="270"/>
      <c r="I8" s="274"/>
      <c r="J8" s="272"/>
    </row>
    <row r="9" spans="1:11" ht="18.75">
      <c r="A9" s="184">
        <v>1</v>
      </c>
      <c r="B9" s="198" t="s">
        <v>33</v>
      </c>
      <c r="C9" s="168" t="s">
        <v>37</v>
      </c>
      <c r="D9" s="94">
        <v>42006</v>
      </c>
      <c r="E9" s="93">
        <v>0.46527777777777773</v>
      </c>
      <c r="F9" s="95">
        <v>0.4840277777777778</v>
      </c>
      <c r="G9" s="199" t="s">
        <v>51</v>
      </c>
      <c r="H9" s="173"/>
      <c r="I9" s="172">
        <v>4</v>
      </c>
      <c r="J9" s="177"/>
      <c r="K9" s="258">
        <f>F9-E9</f>
        <v>0.018750000000000044</v>
      </c>
    </row>
    <row r="10" spans="1:11" ht="18.75">
      <c r="A10" s="185">
        <v>2</v>
      </c>
      <c r="B10" s="186" t="s">
        <v>34</v>
      </c>
      <c r="C10" s="112" t="s">
        <v>52</v>
      </c>
      <c r="D10" s="77">
        <v>42007</v>
      </c>
      <c r="E10" s="63">
        <v>0.40277777777777773</v>
      </c>
      <c r="F10" s="78">
        <v>0.44097222222222227</v>
      </c>
      <c r="G10" s="68" t="s">
        <v>53</v>
      </c>
      <c r="H10" s="43"/>
      <c r="I10" s="174">
        <v>1</v>
      </c>
      <c r="J10" s="178"/>
      <c r="K10" s="258">
        <f aca="true" t="shared" si="0" ref="K10:K38">F10-E10</f>
        <v>0.03819444444444453</v>
      </c>
    </row>
    <row r="11" spans="1:11" ht="30">
      <c r="A11" s="185">
        <v>3</v>
      </c>
      <c r="B11" s="187" t="s">
        <v>54</v>
      </c>
      <c r="C11" s="188" t="s">
        <v>55</v>
      </c>
      <c r="D11" s="94">
        <v>42008</v>
      </c>
      <c r="E11" s="93">
        <v>0.1388888888888889</v>
      </c>
      <c r="F11" s="93">
        <v>0.17708333333333334</v>
      </c>
      <c r="G11" s="189" t="s">
        <v>56</v>
      </c>
      <c r="H11" s="43"/>
      <c r="I11" s="174">
        <v>1</v>
      </c>
      <c r="J11" s="178"/>
      <c r="K11" s="258">
        <f t="shared" si="0"/>
        <v>0.03819444444444445</v>
      </c>
    </row>
    <row r="12" spans="1:11" ht="30">
      <c r="A12" s="185">
        <v>4</v>
      </c>
      <c r="B12" s="126" t="s">
        <v>46</v>
      </c>
      <c r="C12" s="23" t="s">
        <v>57</v>
      </c>
      <c r="D12" s="79">
        <v>42012</v>
      </c>
      <c r="E12" s="24">
        <v>0.2986111111111111</v>
      </c>
      <c r="F12" s="88">
        <v>0.3854166666666667</v>
      </c>
      <c r="G12" s="190" t="s">
        <v>58</v>
      </c>
      <c r="H12" s="43" t="s">
        <v>105</v>
      </c>
      <c r="I12" s="174">
        <v>1</v>
      </c>
      <c r="J12" s="178"/>
      <c r="K12" s="258">
        <f t="shared" si="0"/>
        <v>0.08680555555555558</v>
      </c>
    </row>
    <row r="13" spans="1:11" ht="30">
      <c r="A13" s="185">
        <v>5</v>
      </c>
      <c r="B13" s="191" t="s">
        <v>30</v>
      </c>
      <c r="C13" s="18" t="s">
        <v>31</v>
      </c>
      <c r="D13" s="75">
        <v>42024</v>
      </c>
      <c r="E13" s="119">
        <v>0.6180555555555556</v>
      </c>
      <c r="F13" s="119">
        <v>0.6597222222222222</v>
      </c>
      <c r="G13" s="120" t="s">
        <v>59</v>
      </c>
      <c r="H13" s="43"/>
      <c r="I13" s="174">
        <v>5</v>
      </c>
      <c r="J13" s="178"/>
      <c r="K13" s="258">
        <f t="shared" si="0"/>
        <v>0.04166666666666663</v>
      </c>
    </row>
    <row r="14" spans="1:11" ht="18.75">
      <c r="A14" s="185">
        <v>6</v>
      </c>
      <c r="B14" s="192" t="s">
        <v>32</v>
      </c>
      <c r="C14" s="122" t="s">
        <v>60</v>
      </c>
      <c r="D14" s="131">
        <v>42025</v>
      </c>
      <c r="E14" s="132">
        <v>0.6583333333333333</v>
      </c>
      <c r="F14" s="132">
        <v>0.6743055555555556</v>
      </c>
      <c r="G14" s="122" t="s">
        <v>61</v>
      </c>
      <c r="H14" s="43" t="s">
        <v>105</v>
      </c>
      <c r="I14" s="174">
        <v>2</v>
      </c>
      <c r="J14" s="178"/>
      <c r="K14" s="258">
        <f t="shared" si="0"/>
        <v>0.015972222222222276</v>
      </c>
    </row>
    <row r="15" spans="1:11" ht="30">
      <c r="A15" s="185">
        <v>7</v>
      </c>
      <c r="B15" s="192" t="s">
        <v>44</v>
      </c>
      <c r="C15" s="122" t="s">
        <v>47</v>
      </c>
      <c r="D15" s="131">
        <v>42030</v>
      </c>
      <c r="E15" s="132">
        <v>0.5520833333333334</v>
      </c>
      <c r="F15" s="132">
        <v>0.5736111111111112</v>
      </c>
      <c r="G15" s="13" t="s">
        <v>62</v>
      </c>
      <c r="H15" s="43" t="s">
        <v>105</v>
      </c>
      <c r="I15" s="174">
        <v>1</v>
      </c>
      <c r="J15" s="178"/>
      <c r="K15" s="258">
        <f t="shared" si="0"/>
        <v>0.021527777777777812</v>
      </c>
    </row>
    <row r="16" spans="1:11" ht="30">
      <c r="A16" s="185">
        <v>8</v>
      </c>
      <c r="B16" s="191" t="s">
        <v>42</v>
      </c>
      <c r="C16" s="18" t="s">
        <v>63</v>
      </c>
      <c r="D16" s="75">
        <v>42031</v>
      </c>
      <c r="E16" s="119">
        <v>0.9409722222222222</v>
      </c>
      <c r="F16" s="119">
        <v>0.9965277777777778</v>
      </c>
      <c r="G16" s="120" t="s">
        <v>64</v>
      </c>
      <c r="H16" s="43" t="s">
        <v>105</v>
      </c>
      <c r="I16" s="174">
        <v>1</v>
      </c>
      <c r="J16" s="178"/>
      <c r="K16" s="258">
        <f t="shared" si="0"/>
        <v>0.05555555555555558</v>
      </c>
    </row>
    <row r="17" spans="1:11" ht="30">
      <c r="A17" s="185">
        <v>9</v>
      </c>
      <c r="B17" s="192" t="s">
        <v>39</v>
      </c>
      <c r="C17" s="122" t="s">
        <v>49</v>
      </c>
      <c r="D17" s="131">
        <v>42033</v>
      </c>
      <c r="E17" s="132">
        <v>0.9548611111111112</v>
      </c>
      <c r="F17" s="132">
        <v>0.9756944444444445</v>
      </c>
      <c r="G17" s="13" t="s">
        <v>65</v>
      </c>
      <c r="H17" s="43" t="s">
        <v>105</v>
      </c>
      <c r="I17" s="174">
        <v>1</v>
      </c>
      <c r="J17" s="178"/>
      <c r="K17" s="258">
        <f t="shared" si="0"/>
        <v>0.02083333333333337</v>
      </c>
    </row>
    <row r="18" spans="1:11" ht="18.75">
      <c r="A18" s="185">
        <v>10</v>
      </c>
      <c r="B18" s="187" t="s">
        <v>35</v>
      </c>
      <c r="C18" s="188" t="s">
        <v>36</v>
      </c>
      <c r="D18" s="94">
        <v>42036</v>
      </c>
      <c r="E18" s="93">
        <v>0.4791666666666667</v>
      </c>
      <c r="F18" s="93">
        <v>0.5944444444444444</v>
      </c>
      <c r="G18" s="189" t="s">
        <v>67</v>
      </c>
      <c r="H18" s="43"/>
      <c r="I18" s="174">
        <v>4</v>
      </c>
      <c r="J18" s="178"/>
      <c r="K18" s="258">
        <f t="shared" si="0"/>
        <v>0.11527777777777776</v>
      </c>
    </row>
    <row r="19" spans="1:11" ht="18.75">
      <c r="A19" s="185">
        <v>11</v>
      </c>
      <c r="B19" s="187" t="s">
        <v>35</v>
      </c>
      <c r="C19" s="188" t="s">
        <v>66</v>
      </c>
      <c r="D19" s="94">
        <v>42036</v>
      </c>
      <c r="E19" s="93">
        <v>0.4791666666666667</v>
      </c>
      <c r="F19" s="78">
        <v>0.638888888888889</v>
      </c>
      <c r="G19" s="193" t="s">
        <v>51</v>
      </c>
      <c r="H19" s="43"/>
      <c r="I19" s="174">
        <v>4</v>
      </c>
      <c r="J19" s="178"/>
      <c r="K19" s="258">
        <f t="shared" si="0"/>
        <v>0.15972222222222227</v>
      </c>
    </row>
    <row r="20" spans="1:11" ht="18.75">
      <c r="A20" s="185">
        <v>12</v>
      </c>
      <c r="B20" s="126" t="s">
        <v>68</v>
      </c>
      <c r="C20" s="23" t="s">
        <v>69</v>
      </c>
      <c r="D20" s="79">
        <v>42040</v>
      </c>
      <c r="E20" s="24">
        <v>0.4375</v>
      </c>
      <c r="F20" s="88">
        <v>0.46875</v>
      </c>
      <c r="G20" s="190" t="s">
        <v>70</v>
      </c>
      <c r="H20" s="43" t="s">
        <v>105</v>
      </c>
      <c r="I20" s="174">
        <v>2</v>
      </c>
      <c r="J20" s="178"/>
      <c r="K20" s="258">
        <f t="shared" si="0"/>
        <v>0.03125</v>
      </c>
    </row>
    <row r="21" spans="1:11" ht="18.75">
      <c r="A21" s="185">
        <v>13</v>
      </c>
      <c r="B21" s="194" t="s">
        <v>30</v>
      </c>
      <c r="C21" s="195" t="s">
        <v>43</v>
      </c>
      <c r="D21" s="196">
        <v>42047</v>
      </c>
      <c r="E21" s="197">
        <v>0.4375</v>
      </c>
      <c r="F21" s="197">
        <v>0.4791666666666667</v>
      </c>
      <c r="G21" s="140" t="s">
        <v>71</v>
      </c>
      <c r="H21" s="43" t="s">
        <v>105</v>
      </c>
      <c r="I21" s="174">
        <v>1</v>
      </c>
      <c r="J21" s="178"/>
      <c r="K21" s="258">
        <f t="shared" si="0"/>
        <v>0.041666666666666685</v>
      </c>
    </row>
    <row r="22" spans="1:11" ht="18.75">
      <c r="A22" s="185">
        <v>14</v>
      </c>
      <c r="B22" s="198" t="s">
        <v>0</v>
      </c>
      <c r="C22" s="168" t="s">
        <v>72</v>
      </c>
      <c r="D22" s="94">
        <v>42049</v>
      </c>
      <c r="E22" s="93">
        <v>0.5791666666666667</v>
      </c>
      <c r="F22" s="95">
        <v>0.6458333333333334</v>
      </c>
      <c r="G22" s="199" t="s">
        <v>48</v>
      </c>
      <c r="H22" s="43" t="s">
        <v>105</v>
      </c>
      <c r="I22" s="174">
        <v>1</v>
      </c>
      <c r="J22" s="178"/>
      <c r="K22" s="258">
        <f t="shared" si="0"/>
        <v>0.06666666666666665</v>
      </c>
    </row>
    <row r="23" spans="1:11" ht="30">
      <c r="A23" s="185">
        <v>15</v>
      </c>
      <c r="B23" s="200" t="s">
        <v>39</v>
      </c>
      <c r="C23" s="137" t="s">
        <v>73</v>
      </c>
      <c r="D23" s="114">
        <v>42055</v>
      </c>
      <c r="E23" s="113">
        <v>0.5833333333333334</v>
      </c>
      <c r="F23" s="115">
        <v>0.5972222222222222</v>
      </c>
      <c r="G23" s="113" t="s">
        <v>74</v>
      </c>
      <c r="H23" s="43" t="s">
        <v>105</v>
      </c>
      <c r="I23" s="174">
        <v>1</v>
      </c>
      <c r="J23" s="178"/>
      <c r="K23" s="258">
        <f t="shared" si="0"/>
        <v>0.01388888888888884</v>
      </c>
    </row>
    <row r="24" spans="1:11" ht="18.75">
      <c r="A24" s="185">
        <v>16</v>
      </c>
      <c r="B24" s="201" t="s">
        <v>35</v>
      </c>
      <c r="C24" s="149" t="s">
        <v>41</v>
      </c>
      <c r="D24" s="117">
        <v>42060</v>
      </c>
      <c r="E24" s="118">
        <v>0.7013888888888888</v>
      </c>
      <c r="F24" s="118">
        <v>0.7354166666666666</v>
      </c>
      <c r="G24" s="157" t="s">
        <v>75</v>
      </c>
      <c r="H24" s="43" t="s">
        <v>105</v>
      </c>
      <c r="I24" s="174">
        <v>1</v>
      </c>
      <c r="J24" s="178"/>
      <c r="K24" s="258">
        <f t="shared" si="0"/>
        <v>0.03402777777777777</v>
      </c>
    </row>
    <row r="25" spans="1:11" ht="18.75">
      <c r="A25" s="185">
        <v>17</v>
      </c>
      <c r="B25" s="198" t="s">
        <v>38</v>
      </c>
      <c r="C25" s="168" t="s">
        <v>76</v>
      </c>
      <c r="D25" s="77">
        <v>42063</v>
      </c>
      <c r="E25" s="63">
        <v>1.027777777777778</v>
      </c>
      <c r="F25" s="95">
        <v>1.0472222222222223</v>
      </c>
      <c r="G25" s="93" t="s">
        <v>45</v>
      </c>
      <c r="H25" s="43" t="s">
        <v>105</v>
      </c>
      <c r="I25" s="174">
        <v>1</v>
      </c>
      <c r="J25" s="178"/>
      <c r="K25" s="258">
        <f t="shared" si="0"/>
        <v>0.019444444444444375</v>
      </c>
    </row>
    <row r="26" spans="1:11" ht="18.75">
      <c r="A26" s="185">
        <v>18</v>
      </c>
      <c r="B26" s="202" t="s">
        <v>30</v>
      </c>
      <c r="C26" s="142" t="s">
        <v>31</v>
      </c>
      <c r="D26" s="94">
        <v>42064</v>
      </c>
      <c r="E26" s="93">
        <v>0.6284722222222222</v>
      </c>
      <c r="F26" s="78">
        <v>0.6701388888888888</v>
      </c>
      <c r="G26" s="199" t="s">
        <v>45</v>
      </c>
      <c r="H26" s="43" t="s">
        <v>105</v>
      </c>
      <c r="I26" s="174">
        <v>1</v>
      </c>
      <c r="J26" s="178"/>
      <c r="K26" s="258">
        <f t="shared" si="0"/>
        <v>0.04166666666666663</v>
      </c>
    </row>
    <row r="27" spans="1:11" ht="30">
      <c r="A27" s="185">
        <v>19</v>
      </c>
      <c r="B27" s="202" t="s">
        <v>40</v>
      </c>
      <c r="C27" s="188" t="s">
        <v>77</v>
      </c>
      <c r="D27" s="94">
        <v>42071</v>
      </c>
      <c r="E27" s="93">
        <v>0.28958333333333336</v>
      </c>
      <c r="F27" s="93">
        <v>0.3229166666666667</v>
      </c>
      <c r="G27" s="189" t="s">
        <v>78</v>
      </c>
      <c r="H27" s="43" t="s">
        <v>105</v>
      </c>
      <c r="I27" s="174">
        <v>1</v>
      </c>
      <c r="J27" s="178"/>
      <c r="K27" s="258">
        <f t="shared" si="0"/>
        <v>0.033333333333333326</v>
      </c>
    </row>
    <row r="28" spans="1:11" ht="30">
      <c r="A28" s="185">
        <v>20</v>
      </c>
      <c r="B28" s="200" t="s">
        <v>79</v>
      </c>
      <c r="C28" s="203" t="s">
        <v>80</v>
      </c>
      <c r="D28" s="204">
        <v>42072</v>
      </c>
      <c r="E28" s="115">
        <v>0.7312500000000001</v>
      </c>
      <c r="F28" s="113">
        <v>0.7333333333333334</v>
      </c>
      <c r="G28" s="205" t="s">
        <v>81</v>
      </c>
      <c r="H28" s="43" t="s">
        <v>105</v>
      </c>
      <c r="I28" s="174">
        <v>1</v>
      </c>
      <c r="J28" s="178"/>
      <c r="K28" s="258">
        <f t="shared" si="0"/>
        <v>0.002083333333333326</v>
      </c>
    </row>
    <row r="29" spans="1:11" ht="18.75">
      <c r="A29" s="185">
        <v>21</v>
      </c>
      <c r="B29" s="192" t="s">
        <v>44</v>
      </c>
      <c r="C29" s="206" t="s">
        <v>88</v>
      </c>
      <c r="D29" s="207">
        <v>42080</v>
      </c>
      <c r="E29" s="208">
        <v>0.7465277777777778</v>
      </c>
      <c r="F29" s="208">
        <v>0.7694444444444444</v>
      </c>
      <c r="G29" s="193" t="s">
        <v>51</v>
      </c>
      <c r="H29" s="206"/>
      <c r="I29" s="174">
        <v>4</v>
      </c>
      <c r="J29" s="178"/>
      <c r="K29" s="258">
        <f t="shared" si="0"/>
        <v>0.022916666666666585</v>
      </c>
    </row>
    <row r="30" spans="1:11" ht="18.75">
      <c r="A30" s="185">
        <v>22</v>
      </c>
      <c r="B30" s="206" t="s">
        <v>89</v>
      </c>
      <c r="C30" s="23" t="s">
        <v>90</v>
      </c>
      <c r="D30" s="207">
        <v>42082</v>
      </c>
      <c r="E30" s="24">
        <v>0.5875</v>
      </c>
      <c r="F30" s="88">
        <v>0.611111111111111</v>
      </c>
      <c r="G30" s="190" t="s">
        <v>91</v>
      </c>
      <c r="H30" s="43" t="s">
        <v>105</v>
      </c>
      <c r="I30" s="180">
        <v>2</v>
      </c>
      <c r="J30" s="178"/>
      <c r="K30" s="258">
        <f t="shared" si="0"/>
        <v>0.023611111111111027</v>
      </c>
    </row>
    <row r="31" spans="1:11" ht="18.75">
      <c r="A31" s="185">
        <v>23</v>
      </c>
      <c r="B31" s="23" t="s">
        <v>92</v>
      </c>
      <c r="C31" s="18" t="s">
        <v>93</v>
      </c>
      <c r="D31" s="207">
        <v>42082</v>
      </c>
      <c r="E31" s="24">
        <v>0.6618055555555555</v>
      </c>
      <c r="F31" s="108">
        <v>0.7083333333333334</v>
      </c>
      <c r="G31" s="98" t="s">
        <v>104</v>
      </c>
      <c r="H31" s="43"/>
      <c r="I31" s="180"/>
      <c r="J31" s="178"/>
      <c r="K31" s="258">
        <f t="shared" si="0"/>
        <v>0.046527777777777835</v>
      </c>
    </row>
    <row r="32" spans="1:11" ht="18.75">
      <c r="A32" s="185">
        <v>24</v>
      </c>
      <c r="B32" s="17" t="s">
        <v>94</v>
      </c>
      <c r="C32" s="18" t="s">
        <v>95</v>
      </c>
      <c r="D32" s="75">
        <v>42087</v>
      </c>
      <c r="E32" s="119">
        <v>0.5416666666666666</v>
      </c>
      <c r="F32" s="119">
        <v>0.6041666666666666</v>
      </c>
      <c r="G32" s="120" t="s">
        <v>96</v>
      </c>
      <c r="H32" s="43" t="s">
        <v>105</v>
      </c>
      <c r="I32" s="180">
        <v>1</v>
      </c>
      <c r="J32" s="178"/>
      <c r="K32" s="258">
        <f t="shared" si="0"/>
        <v>0.0625</v>
      </c>
    </row>
    <row r="33" spans="1:11" ht="18.75">
      <c r="A33" s="185">
        <v>25</v>
      </c>
      <c r="B33" s="17" t="s">
        <v>0</v>
      </c>
      <c r="C33" s="18" t="s">
        <v>97</v>
      </c>
      <c r="D33" s="75">
        <v>42087</v>
      </c>
      <c r="E33" s="119">
        <v>0.9756944444444445</v>
      </c>
      <c r="F33" s="119">
        <v>1.6041666666666667</v>
      </c>
      <c r="G33" s="20" t="s">
        <v>103</v>
      </c>
      <c r="H33" s="43"/>
      <c r="I33" s="180">
        <v>3</v>
      </c>
      <c r="J33" s="178"/>
      <c r="K33" s="258">
        <f>F33-E33</f>
        <v>0.6284722222222222</v>
      </c>
    </row>
    <row r="34" spans="1:11" ht="18.75">
      <c r="A34" s="185">
        <v>26</v>
      </c>
      <c r="B34" s="75" t="s">
        <v>98</v>
      </c>
      <c r="C34" s="19" t="s">
        <v>99</v>
      </c>
      <c r="D34" s="75">
        <v>42087</v>
      </c>
      <c r="E34" s="119">
        <v>0.9916666666666667</v>
      </c>
      <c r="F34" s="121">
        <v>1.1493055555555556</v>
      </c>
      <c r="G34" s="20" t="s">
        <v>103</v>
      </c>
      <c r="H34" s="43"/>
      <c r="I34" s="180">
        <v>3</v>
      </c>
      <c r="J34" s="178"/>
      <c r="K34" s="258">
        <f t="shared" si="0"/>
        <v>0.15763888888888888</v>
      </c>
    </row>
    <row r="35" spans="1:11" ht="18.75">
      <c r="A35" s="185">
        <v>27</v>
      </c>
      <c r="B35" s="17" t="s">
        <v>100</v>
      </c>
      <c r="C35" s="18" t="s">
        <v>101</v>
      </c>
      <c r="D35" s="75">
        <v>42087</v>
      </c>
      <c r="E35" s="119">
        <v>0.9916666666666667</v>
      </c>
      <c r="F35" s="121">
        <v>1.1145833333333333</v>
      </c>
      <c r="G35" s="20" t="s">
        <v>103</v>
      </c>
      <c r="H35" s="43"/>
      <c r="I35" s="180">
        <v>3</v>
      </c>
      <c r="J35" s="178"/>
      <c r="K35" s="258">
        <f t="shared" si="0"/>
        <v>0.12291666666666656</v>
      </c>
    </row>
    <row r="36" spans="1:11" ht="18.75">
      <c r="A36" s="185">
        <v>28</v>
      </c>
      <c r="B36" s="22" t="s">
        <v>33</v>
      </c>
      <c r="C36" s="18" t="s">
        <v>102</v>
      </c>
      <c r="D36" s="79">
        <v>42088</v>
      </c>
      <c r="E36" s="24">
        <v>0.14583333333333334</v>
      </c>
      <c r="F36" s="24">
        <v>0.4611111111111111</v>
      </c>
      <c r="G36" s="20" t="s">
        <v>103</v>
      </c>
      <c r="H36" s="43"/>
      <c r="I36" s="180">
        <v>3</v>
      </c>
      <c r="J36" s="178"/>
      <c r="K36" s="258">
        <f t="shared" si="0"/>
        <v>0.31527777777777777</v>
      </c>
    </row>
    <row r="37" spans="1:11" ht="18.75">
      <c r="A37" s="185">
        <v>29</v>
      </c>
      <c r="B37" s="22" t="s">
        <v>33</v>
      </c>
      <c r="C37" s="18" t="s">
        <v>37</v>
      </c>
      <c r="D37" s="79">
        <v>42088</v>
      </c>
      <c r="E37" s="24">
        <v>0.15486111111111112</v>
      </c>
      <c r="F37" s="24">
        <v>0.47222222222222227</v>
      </c>
      <c r="G37" s="20" t="s">
        <v>103</v>
      </c>
      <c r="H37" s="43"/>
      <c r="I37" s="180">
        <v>3</v>
      </c>
      <c r="J37" s="178"/>
      <c r="K37" s="258">
        <f t="shared" si="0"/>
        <v>0.31736111111111115</v>
      </c>
    </row>
    <row r="38" spans="1:11" ht="18.75">
      <c r="A38" s="185">
        <v>30</v>
      </c>
      <c r="B38" s="22" t="s">
        <v>30</v>
      </c>
      <c r="C38" s="87" t="s">
        <v>31</v>
      </c>
      <c r="D38" s="79">
        <v>42088</v>
      </c>
      <c r="E38" s="24">
        <v>0.16666666666666666</v>
      </c>
      <c r="F38" s="20">
        <v>0.20138888888888887</v>
      </c>
      <c r="G38" s="20" t="s">
        <v>103</v>
      </c>
      <c r="H38" s="43"/>
      <c r="I38" s="173">
        <v>3</v>
      </c>
      <c r="J38" s="178"/>
      <c r="K38" s="258">
        <f t="shared" si="0"/>
        <v>0.03472222222222221</v>
      </c>
    </row>
    <row r="39" spans="1:9" ht="15">
      <c r="A39" s="51"/>
      <c r="B39" s="52"/>
      <c r="H39" s="44"/>
      <c r="I39" s="46"/>
    </row>
    <row r="40" spans="1:9" ht="15">
      <c r="A40" s="53"/>
      <c r="B40" s="53"/>
      <c r="H40" s="44"/>
      <c r="I40" s="46"/>
    </row>
    <row r="41" spans="8:9" ht="15">
      <c r="H41" s="44"/>
      <c r="I41" s="46"/>
    </row>
    <row r="42" spans="8:9" ht="15">
      <c r="H42" s="44"/>
      <c r="I42" s="46"/>
    </row>
    <row r="43" spans="8:9" ht="15">
      <c r="H43" s="44"/>
      <c r="I43" s="46"/>
    </row>
    <row r="44" spans="8:9" ht="15">
      <c r="H44" s="44"/>
      <c r="I44" s="46"/>
    </row>
    <row r="45" spans="8:9" ht="15">
      <c r="H45" s="44"/>
      <c r="I45" s="46"/>
    </row>
    <row r="46" spans="8:9" ht="15">
      <c r="H46" s="44"/>
      <c r="I46" s="46"/>
    </row>
    <row r="63" spans="2:10" ht="15">
      <c r="B63" s="49"/>
      <c r="C63" s="50"/>
      <c r="J63" s="175"/>
    </row>
  </sheetData>
  <sheetProtection formatCells="0"/>
  <mergeCells count="12">
    <mergeCell ref="A7:A8"/>
    <mergeCell ref="B3:H3"/>
    <mergeCell ref="B4:H4"/>
    <mergeCell ref="B5:H5"/>
    <mergeCell ref="E7:F7"/>
    <mergeCell ref="B7:B8"/>
    <mergeCell ref="C7:C8"/>
    <mergeCell ref="D7:D8"/>
    <mergeCell ref="G7:G8"/>
    <mergeCell ref="H7:H8"/>
    <mergeCell ref="J7:J8"/>
    <mergeCell ref="I7:I8"/>
  </mergeCells>
  <dataValidations count="14">
    <dataValidation type="list" operator="equal" allowBlank="1" showErrorMessage="1" sqref="B9:B10 B28">
      <formula1>$E$196:$E$274</formula1>
    </dataValidation>
    <dataValidation type="list" operator="equal" allowBlank="1" showErrorMessage="1" sqref="B11">
      <formula1>$E$199:$E$278</formula1>
    </dataValidation>
    <dataValidation type="list" operator="equal" allowBlank="1" showErrorMessage="1" sqref="B12">
      <formula1>$E$200:$E$278</formula1>
    </dataValidation>
    <dataValidation type="list" operator="equal" allowBlank="1" showErrorMessage="1" sqref="B13 B16">
      <formula1>$E$201:$E$279</formula1>
    </dataValidation>
    <dataValidation type="list" operator="equal" allowBlank="1" showErrorMessage="1" sqref="B18:B19 B26:B27">
      <formula1>$E$199:$E$279</formula1>
    </dataValidation>
    <dataValidation type="list" operator="equal" allowBlank="1" showErrorMessage="1" sqref="B20">
      <formula1>$E$200:$E$279</formula1>
    </dataValidation>
    <dataValidation type="list" operator="equal" allowBlank="1" showErrorMessage="1" sqref="B22:B23">
      <formula1>$E$196:$E$275</formula1>
    </dataValidation>
    <dataValidation type="list" operator="equal" allowBlank="1" showErrorMessage="1" sqref="B24">
      <formula1>$E$113:$E$192</formula1>
    </dataValidation>
    <dataValidation type="list" operator="equal" allowBlank="1" showErrorMessage="1" sqref="B25">
      <formula1>$E$196:$E$276</formula1>
    </dataValidation>
    <dataValidation type="list" operator="equal" allowBlank="1" showErrorMessage="1" sqref="B31">
      <formula1>$D$200:$D$278</formula1>
    </dataValidation>
    <dataValidation type="list" operator="equal" allowBlank="1" showErrorMessage="1" sqref="B32:B33">
      <formula1>$D$201:$D$280</formula1>
    </dataValidation>
    <dataValidation type="list" operator="equal" allowBlank="1" showErrorMessage="1" sqref="B34">
      <formula1>$D$196:$D$274</formula1>
    </dataValidation>
    <dataValidation type="list" operator="equal" allowBlank="1" showErrorMessage="1" sqref="B35">
      <formula1>$D$199:$D$278</formula1>
    </dataValidation>
    <dataValidation type="list" operator="equal" allowBlank="1" showErrorMessage="1" sqref="B36:B38">
      <formula1>$D$113:$D$192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70" zoomScaleNormal="70" zoomScaleSheetLayoutView="70" workbookViewId="0" topLeftCell="A5">
      <selection activeCell="F48" sqref="F48"/>
    </sheetView>
  </sheetViews>
  <sheetFormatPr defaultColWidth="9.140625" defaultRowHeight="15"/>
  <cols>
    <col min="1" max="1" width="9.140625" style="46" customWidth="1"/>
    <col min="2" max="2" width="22.8515625" style="46" customWidth="1"/>
    <col min="3" max="3" width="18.140625" style="46" customWidth="1"/>
    <col min="4" max="4" width="12.00390625" style="46" customWidth="1"/>
    <col min="5" max="6" width="9.140625" style="46" customWidth="1"/>
    <col min="7" max="7" width="49.8515625" style="46" customWidth="1"/>
    <col min="8" max="8" width="21.00390625" style="46" customWidth="1"/>
    <col min="9" max="9" width="21.28125" style="44" hidden="1" customWidth="1"/>
    <col min="10" max="10" width="18.28125" style="46" hidden="1" customWidth="1"/>
    <col min="11" max="11" width="0" style="46" hidden="1" customWidth="1"/>
    <col min="12" max="16384" width="9.140625" style="46" customWidth="1"/>
  </cols>
  <sheetData>
    <row r="1" ht="15">
      <c r="H1" s="47" t="s">
        <v>9</v>
      </c>
    </row>
    <row r="3" spans="2:8" ht="15.75" customHeight="1">
      <c r="B3" s="277" t="s">
        <v>10</v>
      </c>
      <c r="C3" s="277"/>
      <c r="D3" s="277"/>
      <c r="E3" s="277"/>
      <c r="F3" s="277"/>
      <c r="G3" s="277"/>
      <c r="H3" s="277"/>
    </row>
    <row r="4" spans="2:8" ht="15.75" customHeight="1">
      <c r="B4" s="277" t="s">
        <v>11</v>
      </c>
      <c r="C4" s="277"/>
      <c r="D4" s="277"/>
      <c r="E4" s="277"/>
      <c r="F4" s="277"/>
      <c r="G4" s="277"/>
      <c r="H4" s="277"/>
    </row>
    <row r="5" spans="2:8" ht="15.75" customHeight="1">
      <c r="B5" s="277" t="s">
        <v>129</v>
      </c>
      <c r="C5" s="277"/>
      <c r="D5" s="277"/>
      <c r="E5" s="277"/>
      <c r="F5" s="277"/>
      <c r="G5" s="277"/>
      <c r="H5" s="277"/>
    </row>
    <row r="6" spans="2:8" ht="16.5" thickBot="1">
      <c r="B6" s="40"/>
      <c r="C6" s="40"/>
      <c r="D6" s="40"/>
      <c r="E6" s="40"/>
      <c r="F6" s="40"/>
      <c r="G6" s="40"/>
      <c r="H6" s="40"/>
    </row>
    <row r="7" spans="1:10" ht="47.25" customHeight="1" thickBot="1">
      <c r="A7" s="275" t="s">
        <v>82</v>
      </c>
      <c r="B7" s="269" t="s">
        <v>1</v>
      </c>
      <c r="C7" s="269" t="s">
        <v>2</v>
      </c>
      <c r="D7" s="269" t="s">
        <v>3</v>
      </c>
      <c r="E7" s="278" t="s">
        <v>6</v>
      </c>
      <c r="F7" s="280"/>
      <c r="G7" s="269" t="s">
        <v>7</v>
      </c>
      <c r="H7" s="269" t="s">
        <v>8</v>
      </c>
      <c r="I7" s="273" t="s">
        <v>29</v>
      </c>
      <c r="J7" s="271" t="s">
        <v>50</v>
      </c>
    </row>
    <row r="8" spans="1:10" ht="33.75" customHeight="1" thickBot="1">
      <c r="A8" s="276"/>
      <c r="B8" s="270"/>
      <c r="C8" s="270"/>
      <c r="D8" s="270"/>
      <c r="E8" s="247" t="s">
        <v>4</v>
      </c>
      <c r="F8" s="248" t="s">
        <v>5</v>
      </c>
      <c r="G8" s="270"/>
      <c r="H8" s="270"/>
      <c r="I8" s="274"/>
      <c r="J8" s="272"/>
    </row>
    <row r="9" spans="1:11" ht="18.75">
      <c r="A9" s="226">
        <v>1</v>
      </c>
      <c r="B9" s="198" t="s">
        <v>89</v>
      </c>
      <c r="C9" s="137" t="s">
        <v>106</v>
      </c>
      <c r="D9" s="210">
        <v>42097</v>
      </c>
      <c r="E9" s="93">
        <v>0.10069444444444443</v>
      </c>
      <c r="F9" s="115">
        <v>0.14930555555555555</v>
      </c>
      <c r="G9" s="93" t="s">
        <v>117</v>
      </c>
      <c r="H9" s="43" t="s">
        <v>105</v>
      </c>
      <c r="I9" s="172">
        <v>1</v>
      </c>
      <c r="J9" s="177"/>
      <c r="K9" s="258">
        <f>F9-E9</f>
        <v>0.04861111111111112</v>
      </c>
    </row>
    <row r="10" spans="1:11" ht="18.75">
      <c r="A10" s="227">
        <v>2</v>
      </c>
      <c r="B10" s="192" t="s">
        <v>33</v>
      </c>
      <c r="C10" s="122" t="s">
        <v>107</v>
      </c>
      <c r="D10" s="131">
        <v>42106</v>
      </c>
      <c r="E10" s="132">
        <v>0.5104166666666666</v>
      </c>
      <c r="F10" s="132">
        <v>0.517361111111111</v>
      </c>
      <c r="G10" s="73" t="s">
        <v>116</v>
      </c>
      <c r="H10" s="43"/>
      <c r="I10" s="174">
        <v>3</v>
      </c>
      <c r="J10" s="178"/>
      <c r="K10" s="258">
        <f aca="true" t="shared" si="0" ref="K10:K45">F10-E10</f>
        <v>0.00694444444444442</v>
      </c>
    </row>
    <row r="11" spans="1:11" ht="18.75">
      <c r="A11" s="226">
        <v>3</v>
      </c>
      <c r="B11" s="192" t="s">
        <v>33</v>
      </c>
      <c r="C11" s="122" t="s">
        <v>37</v>
      </c>
      <c r="D11" s="131">
        <v>42106</v>
      </c>
      <c r="E11" s="132">
        <v>0.5104166666666666</v>
      </c>
      <c r="F11" s="132">
        <v>0.5347222222222222</v>
      </c>
      <c r="G11" s="13" t="s">
        <v>51</v>
      </c>
      <c r="H11" s="43"/>
      <c r="I11" s="174">
        <v>4</v>
      </c>
      <c r="J11" s="178"/>
      <c r="K11" s="258">
        <f t="shared" si="0"/>
        <v>0.02430555555555558</v>
      </c>
    </row>
    <row r="12" spans="1:11" ht="18.75">
      <c r="A12" s="227">
        <v>4</v>
      </c>
      <c r="B12" s="192" t="s">
        <v>108</v>
      </c>
      <c r="C12" s="122" t="s">
        <v>109</v>
      </c>
      <c r="D12" s="131">
        <v>42109</v>
      </c>
      <c r="E12" s="132">
        <v>0.7152777777777778</v>
      </c>
      <c r="F12" s="132">
        <v>0.7430555555555555</v>
      </c>
      <c r="G12" s="13" t="s">
        <v>51</v>
      </c>
      <c r="H12" s="43"/>
      <c r="I12" s="174">
        <v>4</v>
      </c>
      <c r="J12" s="178"/>
      <c r="K12" s="258">
        <f t="shared" si="0"/>
        <v>0.02777777777777768</v>
      </c>
    </row>
    <row r="13" spans="1:11" ht="30">
      <c r="A13" s="226">
        <v>5</v>
      </c>
      <c r="B13" s="215" t="s">
        <v>112</v>
      </c>
      <c r="C13" s="69" t="s">
        <v>113</v>
      </c>
      <c r="D13" s="77">
        <v>42111</v>
      </c>
      <c r="E13" s="70">
        <v>0.5208333333333334</v>
      </c>
      <c r="F13" s="70">
        <v>0.5354166666666667</v>
      </c>
      <c r="G13" s="209" t="s">
        <v>121</v>
      </c>
      <c r="H13" s="43"/>
      <c r="I13" s="174">
        <v>5</v>
      </c>
      <c r="J13" s="178"/>
      <c r="K13" s="258">
        <f t="shared" si="0"/>
        <v>0.014583333333333282</v>
      </c>
    </row>
    <row r="14" spans="1:11" ht="18.75">
      <c r="A14" s="227">
        <v>6</v>
      </c>
      <c r="B14" s="200" t="s">
        <v>110</v>
      </c>
      <c r="C14" s="137" t="s">
        <v>111</v>
      </c>
      <c r="D14" s="114">
        <v>42112</v>
      </c>
      <c r="E14" s="113">
        <v>0.44097222222222227</v>
      </c>
      <c r="F14" s="115">
        <v>0.545138888888889</v>
      </c>
      <c r="G14" s="113" t="s">
        <v>118</v>
      </c>
      <c r="H14" s="43" t="s">
        <v>105</v>
      </c>
      <c r="I14" s="174">
        <v>1</v>
      </c>
      <c r="J14" s="178"/>
      <c r="K14" s="258">
        <f t="shared" si="0"/>
        <v>0.10416666666666669</v>
      </c>
    </row>
    <row r="15" spans="1:11" ht="18.75">
      <c r="A15" s="226">
        <v>7</v>
      </c>
      <c r="B15" s="216" t="s">
        <v>114</v>
      </c>
      <c r="C15" s="125" t="s">
        <v>115</v>
      </c>
      <c r="D15" s="124">
        <v>42114</v>
      </c>
      <c r="E15" s="211">
        <v>0.7569444444444445</v>
      </c>
      <c r="F15" s="211">
        <v>0.78125</v>
      </c>
      <c r="G15" s="13" t="s">
        <v>51</v>
      </c>
      <c r="H15" s="43"/>
      <c r="I15" s="174">
        <v>4</v>
      </c>
      <c r="J15" s="178"/>
      <c r="K15" s="258">
        <f t="shared" si="0"/>
        <v>0.02430555555555547</v>
      </c>
    </row>
    <row r="16" spans="1:11" ht="18.75">
      <c r="A16" s="227">
        <v>8</v>
      </c>
      <c r="B16" s="217" t="s">
        <v>119</v>
      </c>
      <c r="C16" s="109" t="s">
        <v>110</v>
      </c>
      <c r="D16" s="114">
        <v>42118</v>
      </c>
      <c r="E16" s="97">
        <v>0.5208333333333334</v>
      </c>
      <c r="F16" s="212">
        <v>0.5416666666666666</v>
      </c>
      <c r="G16" s="97" t="s">
        <v>120</v>
      </c>
      <c r="H16" s="43" t="s">
        <v>105</v>
      </c>
      <c r="I16" s="174">
        <v>1</v>
      </c>
      <c r="J16" s="178"/>
      <c r="K16" s="258">
        <f t="shared" si="0"/>
        <v>0.02083333333333326</v>
      </c>
    </row>
    <row r="17" spans="1:11" ht="18.75">
      <c r="A17" s="226">
        <v>9</v>
      </c>
      <c r="B17" s="216" t="s">
        <v>33</v>
      </c>
      <c r="C17" s="125" t="s">
        <v>37</v>
      </c>
      <c r="D17" s="124">
        <v>42121</v>
      </c>
      <c r="E17" s="211">
        <v>0.6222222222222222</v>
      </c>
      <c r="F17" s="211">
        <v>0.6548611111111111</v>
      </c>
      <c r="G17" s="213" t="s">
        <v>51</v>
      </c>
      <c r="H17" s="43"/>
      <c r="I17" s="174">
        <v>4</v>
      </c>
      <c r="J17" s="178"/>
      <c r="K17" s="258">
        <f t="shared" si="0"/>
        <v>0.032638888888888884</v>
      </c>
    </row>
    <row r="18" spans="1:11" ht="30">
      <c r="A18" s="227">
        <v>10</v>
      </c>
      <c r="B18" s="126" t="s">
        <v>32</v>
      </c>
      <c r="C18" s="18" t="s">
        <v>122</v>
      </c>
      <c r="D18" s="79">
        <v>42123</v>
      </c>
      <c r="E18" s="24">
        <v>0.6736111111111112</v>
      </c>
      <c r="F18" s="24">
        <v>0.6993055555555556</v>
      </c>
      <c r="G18" s="20" t="s">
        <v>123</v>
      </c>
      <c r="H18" s="43" t="s">
        <v>105</v>
      </c>
      <c r="I18" s="174">
        <v>1</v>
      </c>
      <c r="J18" s="178"/>
      <c r="K18" s="258">
        <f t="shared" si="0"/>
        <v>0.025694444444444464</v>
      </c>
    </row>
    <row r="19" spans="1:11" ht="18.75">
      <c r="A19" s="226">
        <v>11</v>
      </c>
      <c r="B19" s="126" t="s">
        <v>44</v>
      </c>
      <c r="C19" s="23" t="s">
        <v>47</v>
      </c>
      <c r="D19" s="79">
        <v>42124</v>
      </c>
      <c r="E19" s="24">
        <v>0.125</v>
      </c>
      <c r="F19" s="88">
        <v>0.14930555555555555</v>
      </c>
      <c r="G19" s="190" t="s">
        <v>124</v>
      </c>
      <c r="H19" s="43"/>
      <c r="I19" s="174"/>
      <c r="J19" s="178"/>
      <c r="K19" s="258">
        <f t="shared" si="0"/>
        <v>0.024305555555555552</v>
      </c>
    </row>
    <row r="20" spans="1:11" ht="30">
      <c r="A20" s="227">
        <v>12</v>
      </c>
      <c r="B20" s="126" t="s">
        <v>125</v>
      </c>
      <c r="C20" s="18" t="s">
        <v>126</v>
      </c>
      <c r="D20" s="79">
        <v>42124</v>
      </c>
      <c r="E20" s="24">
        <v>0.8194444444444445</v>
      </c>
      <c r="F20" s="88">
        <v>0.9166666666666666</v>
      </c>
      <c r="G20" s="190" t="s">
        <v>127</v>
      </c>
      <c r="H20" s="43" t="s">
        <v>105</v>
      </c>
      <c r="I20" s="174">
        <v>1</v>
      </c>
      <c r="J20" s="178"/>
      <c r="K20" s="258">
        <f t="shared" si="0"/>
        <v>0.0972222222222221</v>
      </c>
    </row>
    <row r="21" spans="1:11" ht="18.75">
      <c r="A21" s="226">
        <v>13</v>
      </c>
      <c r="B21" s="201" t="s">
        <v>39</v>
      </c>
      <c r="C21" s="149" t="s">
        <v>49</v>
      </c>
      <c r="D21" s="117">
        <v>42126</v>
      </c>
      <c r="E21" s="159">
        <v>0.513888888888889</v>
      </c>
      <c r="F21" s="214">
        <v>0.5277777777777778</v>
      </c>
      <c r="G21" s="113" t="s">
        <v>128</v>
      </c>
      <c r="H21" s="43"/>
      <c r="I21" s="174">
        <v>1</v>
      </c>
      <c r="J21" s="178"/>
      <c r="K21" s="258">
        <f t="shared" si="0"/>
        <v>0.01388888888888884</v>
      </c>
    </row>
    <row r="22" spans="1:11" ht="30">
      <c r="A22" s="227">
        <v>14</v>
      </c>
      <c r="B22" s="122" t="s">
        <v>40</v>
      </c>
      <c r="C22" s="122" t="s">
        <v>132</v>
      </c>
      <c r="D22" s="131">
        <v>42131</v>
      </c>
      <c r="E22" s="132">
        <v>0.020833333333333332</v>
      </c>
      <c r="F22" s="132">
        <v>0.024305555555555556</v>
      </c>
      <c r="G22" s="13" t="s">
        <v>133</v>
      </c>
      <c r="H22" s="43" t="s">
        <v>105</v>
      </c>
      <c r="I22" s="174">
        <v>1</v>
      </c>
      <c r="J22" s="178"/>
      <c r="K22" s="258">
        <f t="shared" si="0"/>
        <v>0.0034722222222222238</v>
      </c>
    </row>
    <row r="23" spans="1:11" ht="30">
      <c r="A23" s="226">
        <v>15</v>
      </c>
      <c r="B23" s="249" t="s">
        <v>89</v>
      </c>
      <c r="C23" s="112" t="s">
        <v>134</v>
      </c>
      <c r="D23" s="210">
        <v>42133</v>
      </c>
      <c r="E23" s="93">
        <v>0.9548611111111112</v>
      </c>
      <c r="F23" s="78">
        <v>1.0194444444444444</v>
      </c>
      <c r="G23" s="63" t="s">
        <v>135</v>
      </c>
      <c r="H23" s="43"/>
      <c r="I23" s="174">
        <v>1</v>
      </c>
      <c r="J23" s="178"/>
      <c r="K23" s="258">
        <f t="shared" si="0"/>
        <v>0.06458333333333321</v>
      </c>
    </row>
    <row r="24" spans="1:11" ht="30">
      <c r="A24" s="227">
        <v>16</v>
      </c>
      <c r="B24" s="250" t="s">
        <v>136</v>
      </c>
      <c r="C24" s="251" t="s">
        <v>137</v>
      </c>
      <c r="D24" s="94">
        <v>42134</v>
      </c>
      <c r="E24" s="113">
        <v>0.005555555555555556</v>
      </c>
      <c r="F24" s="93">
        <v>0.06597222222222222</v>
      </c>
      <c r="G24" s="189" t="s">
        <v>153</v>
      </c>
      <c r="H24" s="43" t="s">
        <v>105</v>
      </c>
      <c r="I24" s="174">
        <v>1</v>
      </c>
      <c r="J24" s="178"/>
      <c r="K24" s="258">
        <f t="shared" si="0"/>
        <v>0.06041666666666667</v>
      </c>
    </row>
    <row r="25" spans="1:11" ht="18.75">
      <c r="A25" s="226">
        <v>17</v>
      </c>
      <c r="B25" s="252" t="s">
        <v>94</v>
      </c>
      <c r="C25" s="253" t="s">
        <v>95</v>
      </c>
      <c r="D25" s="77">
        <v>42134</v>
      </c>
      <c r="E25" s="254">
        <v>0.7395833333333334</v>
      </c>
      <c r="F25" s="255">
        <v>0.7881944444444445</v>
      </c>
      <c r="G25" s="256" t="s">
        <v>139</v>
      </c>
      <c r="H25" s="43" t="s">
        <v>105</v>
      </c>
      <c r="I25" s="174">
        <v>1</v>
      </c>
      <c r="J25" s="178"/>
      <c r="K25" s="258">
        <f t="shared" si="0"/>
        <v>0.04861111111111116</v>
      </c>
    </row>
    <row r="26" spans="1:11" ht="18.75">
      <c r="A26" s="227">
        <v>18</v>
      </c>
      <c r="B26" s="202" t="s">
        <v>94</v>
      </c>
      <c r="C26" s="257" t="s">
        <v>138</v>
      </c>
      <c r="D26" s="94">
        <v>42134</v>
      </c>
      <c r="E26" s="254">
        <v>0.8923611111111112</v>
      </c>
      <c r="F26" s="78">
        <v>0.9340277777777778</v>
      </c>
      <c r="G26" s="193" t="s">
        <v>140</v>
      </c>
      <c r="H26" s="43" t="s">
        <v>105</v>
      </c>
      <c r="I26" s="174">
        <v>1</v>
      </c>
      <c r="J26" s="178"/>
      <c r="K26" s="258">
        <f t="shared" si="0"/>
        <v>0.04166666666666663</v>
      </c>
    </row>
    <row r="27" spans="1:11" ht="30">
      <c r="A27" s="226">
        <v>19</v>
      </c>
      <c r="B27" s="249" t="s">
        <v>46</v>
      </c>
      <c r="C27" s="261" t="s">
        <v>141</v>
      </c>
      <c r="D27" s="262">
        <v>42137</v>
      </c>
      <c r="E27" s="263">
        <v>0.37847222222222227</v>
      </c>
      <c r="F27" s="263">
        <v>0.40277777777777773</v>
      </c>
      <c r="G27" s="227" t="s">
        <v>142</v>
      </c>
      <c r="H27" s="43" t="s">
        <v>105</v>
      </c>
      <c r="I27" s="174">
        <v>1</v>
      </c>
      <c r="J27" s="178"/>
      <c r="K27" s="258">
        <f t="shared" si="0"/>
        <v>0.02430555555555547</v>
      </c>
    </row>
    <row r="28" spans="1:11" ht="30">
      <c r="A28" s="227">
        <v>20</v>
      </c>
      <c r="B28" s="76" t="s">
        <v>44</v>
      </c>
      <c r="C28" s="112" t="s">
        <v>143</v>
      </c>
      <c r="D28" s="259">
        <v>42140</v>
      </c>
      <c r="E28" s="63">
        <v>0.8784722222222222</v>
      </c>
      <c r="F28" s="78">
        <v>0.8909722222222222</v>
      </c>
      <c r="G28" s="63" t="s">
        <v>144</v>
      </c>
      <c r="H28" s="43"/>
      <c r="I28" s="174">
        <v>1</v>
      </c>
      <c r="J28" s="178"/>
      <c r="K28" s="258">
        <f t="shared" si="0"/>
        <v>0.012499999999999956</v>
      </c>
    </row>
    <row r="29" spans="1:11" ht="30">
      <c r="A29" s="226">
        <v>21</v>
      </c>
      <c r="B29" s="250" t="s">
        <v>35</v>
      </c>
      <c r="C29" s="251" t="s">
        <v>66</v>
      </c>
      <c r="D29" s="94">
        <v>42141</v>
      </c>
      <c r="E29" s="113">
        <v>0.46319444444444446</v>
      </c>
      <c r="F29" s="93">
        <v>0.49444444444444446</v>
      </c>
      <c r="G29" s="189" t="s">
        <v>154</v>
      </c>
      <c r="H29" s="43" t="s">
        <v>105</v>
      </c>
      <c r="I29" s="174">
        <v>1</v>
      </c>
      <c r="J29" s="178"/>
      <c r="K29" s="258">
        <f t="shared" si="0"/>
        <v>0.03125</v>
      </c>
    </row>
    <row r="30" spans="1:11" ht="30">
      <c r="A30" s="227">
        <v>22</v>
      </c>
      <c r="B30" s="17" t="s">
        <v>40</v>
      </c>
      <c r="C30" s="18" t="s">
        <v>145</v>
      </c>
      <c r="D30" s="75">
        <v>42143</v>
      </c>
      <c r="E30" s="119">
        <v>0.2881944444444445</v>
      </c>
      <c r="F30" s="119">
        <v>0.3159722222222222</v>
      </c>
      <c r="G30" s="120" t="s">
        <v>147</v>
      </c>
      <c r="H30" s="43" t="s">
        <v>105</v>
      </c>
      <c r="I30" s="174">
        <v>1</v>
      </c>
      <c r="J30" s="178"/>
      <c r="K30" s="258">
        <f t="shared" si="0"/>
        <v>0.027777777777777735</v>
      </c>
    </row>
    <row r="31" spans="1:11" ht="18.75">
      <c r="A31" s="226">
        <v>23</v>
      </c>
      <c r="B31" s="17" t="s">
        <v>40</v>
      </c>
      <c r="C31" s="18" t="s">
        <v>146</v>
      </c>
      <c r="D31" s="75">
        <v>42143</v>
      </c>
      <c r="E31" s="119">
        <v>0.46527777777777773</v>
      </c>
      <c r="F31" s="119">
        <v>0.5347222222222222</v>
      </c>
      <c r="G31" s="260" t="s">
        <v>148</v>
      </c>
      <c r="H31" s="43" t="s">
        <v>105</v>
      </c>
      <c r="I31" s="174">
        <v>1</v>
      </c>
      <c r="J31" s="178"/>
      <c r="K31" s="258">
        <f t="shared" si="0"/>
        <v>0.06944444444444448</v>
      </c>
    </row>
    <row r="32" spans="1:11" ht="30">
      <c r="A32" s="227">
        <v>24</v>
      </c>
      <c r="B32" s="23" t="s">
        <v>0</v>
      </c>
      <c r="C32" s="18" t="s">
        <v>149</v>
      </c>
      <c r="D32" s="79">
        <v>42145</v>
      </c>
      <c r="E32" s="24">
        <v>0.6041666666666666</v>
      </c>
      <c r="F32" s="24">
        <v>0.611111111111111</v>
      </c>
      <c r="G32" s="190" t="s">
        <v>150</v>
      </c>
      <c r="H32" s="43"/>
      <c r="I32" s="174">
        <v>5</v>
      </c>
      <c r="J32" s="178"/>
      <c r="K32" s="258">
        <f t="shared" si="0"/>
        <v>0.00694444444444442</v>
      </c>
    </row>
    <row r="33" spans="1:11" ht="30">
      <c r="A33" s="227">
        <v>25</v>
      </c>
      <c r="B33" s="76" t="s">
        <v>39</v>
      </c>
      <c r="C33" s="112" t="s">
        <v>151</v>
      </c>
      <c r="D33" s="259">
        <v>42147</v>
      </c>
      <c r="E33" s="63">
        <v>0.8645833333333334</v>
      </c>
      <c r="F33" s="78">
        <v>0.8784722222222222</v>
      </c>
      <c r="G33" s="63" t="s">
        <v>152</v>
      </c>
      <c r="H33" s="43" t="s">
        <v>105</v>
      </c>
      <c r="I33" s="174">
        <v>1</v>
      </c>
      <c r="J33" s="178"/>
      <c r="K33" s="258">
        <f t="shared" si="0"/>
        <v>0.01388888888888884</v>
      </c>
    </row>
    <row r="34" spans="1:11" ht="30">
      <c r="A34" s="227">
        <v>26</v>
      </c>
      <c r="B34" s="81" t="s">
        <v>44</v>
      </c>
      <c r="C34" s="160" t="s">
        <v>155</v>
      </c>
      <c r="D34" s="91">
        <v>42155</v>
      </c>
      <c r="E34" s="2">
        <v>0.3819444444444444</v>
      </c>
      <c r="F34" s="2">
        <v>0.3993055555555556</v>
      </c>
      <c r="G34" s="161" t="s">
        <v>156</v>
      </c>
      <c r="H34" s="43"/>
      <c r="I34" s="174">
        <v>1</v>
      </c>
      <c r="J34" s="178"/>
      <c r="K34" s="258">
        <f t="shared" si="0"/>
        <v>0.01736111111111116</v>
      </c>
    </row>
    <row r="35" spans="1:11" ht="30">
      <c r="A35" s="227">
        <v>27</v>
      </c>
      <c r="B35" s="75" t="s">
        <v>42</v>
      </c>
      <c r="C35" s="125" t="s">
        <v>63</v>
      </c>
      <c r="D35" s="124">
        <v>42156</v>
      </c>
      <c r="E35" s="211">
        <v>0.052083333333333336</v>
      </c>
      <c r="F35" s="211">
        <v>0.09375</v>
      </c>
      <c r="G35" s="264" t="s">
        <v>157</v>
      </c>
      <c r="H35" s="43" t="s">
        <v>105</v>
      </c>
      <c r="I35" s="174">
        <v>1</v>
      </c>
      <c r="J35" s="178"/>
      <c r="K35" s="258">
        <f t="shared" si="0"/>
        <v>0.041666666666666664</v>
      </c>
    </row>
    <row r="36" spans="1:11" ht="18.75">
      <c r="A36" s="227">
        <v>28</v>
      </c>
      <c r="B36" s="23" t="s">
        <v>158</v>
      </c>
      <c r="C36" s="18" t="s">
        <v>159</v>
      </c>
      <c r="D36" s="79">
        <v>42159</v>
      </c>
      <c r="E36" s="24">
        <v>0.006944444444444444</v>
      </c>
      <c r="F36" s="24">
        <v>0.04861111111111111</v>
      </c>
      <c r="G36" s="20" t="s">
        <v>160</v>
      </c>
      <c r="H36" s="43"/>
      <c r="I36" s="174">
        <v>3</v>
      </c>
      <c r="J36" s="178"/>
      <c r="K36" s="258">
        <f t="shared" si="0"/>
        <v>0.04166666666666667</v>
      </c>
    </row>
    <row r="37" spans="1:11" ht="18.75">
      <c r="A37" s="227">
        <v>29</v>
      </c>
      <c r="B37" s="138" t="s">
        <v>161</v>
      </c>
      <c r="C37" s="138" t="s">
        <v>162</v>
      </c>
      <c r="D37" s="79">
        <v>42159</v>
      </c>
      <c r="E37" s="118">
        <v>0.6666666666666666</v>
      </c>
      <c r="F37" s="118">
        <v>0.75</v>
      </c>
      <c r="G37" s="265" t="s">
        <v>163</v>
      </c>
      <c r="H37" s="43" t="s">
        <v>105</v>
      </c>
      <c r="I37" s="174">
        <v>1</v>
      </c>
      <c r="J37" s="178"/>
      <c r="K37" s="258">
        <f t="shared" si="0"/>
        <v>0.08333333333333337</v>
      </c>
    </row>
    <row r="38" spans="1:11" ht="30">
      <c r="A38" s="227">
        <v>30</v>
      </c>
      <c r="B38" s="17" t="s">
        <v>40</v>
      </c>
      <c r="C38" s="23" t="s">
        <v>164</v>
      </c>
      <c r="D38" s="79">
        <v>42160</v>
      </c>
      <c r="E38" s="24">
        <v>0.0625</v>
      </c>
      <c r="F38" s="24">
        <v>0.0625</v>
      </c>
      <c r="G38" s="65" t="s">
        <v>165</v>
      </c>
      <c r="H38" s="43" t="s">
        <v>105</v>
      </c>
      <c r="I38" s="174">
        <v>1</v>
      </c>
      <c r="J38" s="178"/>
      <c r="K38" s="258">
        <f t="shared" si="0"/>
        <v>0</v>
      </c>
    </row>
    <row r="39" spans="1:11" ht="18.75">
      <c r="A39" s="227">
        <v>31</v>
      </c>
      <c r="B39" s="215" t="s">
        <v>33</v>
      </c>
      <c r="C39" s="266" t="s">
        <v>166</v>
      </c>
      <c r="D39" s="91">
        <v>42176</v>
      </c>
      <c r="E39" s="2">
        <v>0.1111111111111111</v>
      </c>
      <c r="F39" s="162">
        <v>0.4305555555555556</v>
      </c>
      <c r="G39" s="13" t="s">
        <v>51</v>
      </c>
      <c r="H39" s="43"/>
      <c r="I39" s="174">
        <v>4</v>
      </c>
      <c r="J39" s="178"/>
      <c r="K39" s="258">
        <f t="shared" si="0"/>
        <v>0.3194444444444445</v>
      </c>
    </row>
    <row r="40" spans="1:11" ht="18.75">
      <c r="A40" s="227">
        <v>32</v>
      </c>
      <c r="B40" s="215" t="s">
        <v>94</v>
      </c>
      <c r="C40" s="267" t="s">
        <v>167</v>
      </c>
      <c r="D40" s="91">
        <v>42176</v>
      </c>
      <c r="E40" s="97">
        <v>0.11805555555555557</v>
      </c>
      <c r="F40" s="97">
        <v>0.17708333333333334</v>
      </c>
      <c r="G40" s="20" t="s">
        <v>160</v>
      </c>
      <c r="H40" s="43"/>
      <c r="I40" s="174">
        <v>3</v>
      </c>
      <c r="J40" s="178"/>
      <c r="K40" s="258">
        <f t="shared" si="0"/>
        <v>0.059027777777777776</v>
      </c>
    </row>
    <row r="41" spans="1:11" ht="18.75">
      <c r="A41" s="227">
        <v>33</v>
      </c>
      <c r="B41" s="216" t="s">
        <v>168</v>
      </c>
      <c r="C41" s="89" t="s">
        <v>169</v>
      </c>
      <c r="D41" s="91">
        <v>42176</v>
      </c>
      <c r="E41" s="2">
        <v>0.11805555555555557</v>
      </c>
      <c r="F41" s="162">
        <v>0.2465277777777778</v>
      </c>
      <c r="G41" s="268" t="s">
        <v>171</v>
      </c>
      <c r="H41" s="43"/>
      <c r="I41" s="174">
        <v>3</v>
      </c>
      <c r="J41" s="178"/>
      <c r="K41" s="258">
        <f t="shared" si="0"/>
        <v>0.1284722222222222</v>
      </c>
    </row>
    <row r="42" spans="1:11" ht="18.75">
      <c r="A42" s="227">
        <v>34</v>
      </c>
      <c r="B42" s="216" t="s">
        <v>168</v>
      </c>
      <c r="C42" s="87" t="s">
        <v>170</v>
      </c>
      <c r="D42" s="91">
        <v>42176</v>
      </c>
      <c r="E42" s="2">
        <v>0.11805555555555557</v>
      </c>
      <c r="F42" s="162">
        <v>0.2465277777777778</v>
      </c>
      <c r="G42" s="268" t="s">
        <v>171</v>
      </c>
      <c r="H42" s="43"/>
      <c r="I42" s="174">
        <v>3</v>
      </c>
      <c r="J42" s="178"/>
      <c r="K42" s="258">
        <f t="shared" si="0"/>
        <v>0.1284722222222222</v>
      </c>
    </row>
    <row r="43" spans="1:11" ht="18.75">
      <c r="A43" s="227">
        <v>35</v>
      </c>
      <c r="B43" s="216" t="s">
        <v>161</v>
      </c>
      <c r="C43" s="87" t="s">
        <v>162</v>
      </c>
      <c r="D43" s="91">
        <v>42176</v>
      </c>
      <c r="E43" s="20">
        <v>0.4930555555555556</v>
      </c>
      <c r="F43" s="20">
        <v>0.5416666666666666</v>
      </c>
      <c r="G43" s="87" t="s">
        <v>172</v>
      </c>
      <c r="H43" s="43"/>
      <c r="I43" s="174">
        <v>1</v>
      </c>
      <c r="J43" s="178"/>
      <c r="K43" s="258">
        <f t="shared" si="0"/>
        <v>0.04861111111111105</v>
      </c>
    </row>
    <row r="44" spans="1:11" ht="30">
      <c r="A44" s="227">
        <v>36</v>
      </c>
      <c r="B44" s="17" t="s">
        <v>32</v>
      </c>
      <c r="C44" s="19" t="s">
        <v>173</v>
      </c>
      <c r="D44" s="75">
        <v>42178</v>
      </c>
      <c r="E44" s="119">
        <v>0.029861111111111113</v>
      </c>
      <c r="F44" s="121">
        <v>0.034722222222222224</v>
      </c>
      <c r="G44" s="87" t="s">
        <v>176</v>
      </c>
      <c r="H44" s="43"/>
      <c r="I44" s="176">
        <v>1</v>
      </c>
      <c r="J44" s="178"/>
      <c r="K44" s="258">
        <f t="shared" si="0"/>
        <v>0.004861111111111111</v>
      </c>
    </row>
    <row r="45" spans="1:11" ht="30">
      <c r="A45" s="227">
        <v>37</v>
      </c>
      <c r="B45" s="322" t="s">
        <v>32</v>
      </c>
      <c r="C45" s="111" t="s">
        <v>174</v>
      </c>
      <c r="D45" s="110">
        <v>42178</v>
      </c>
      <c r="E45" s="150">
        <v>0.029861111111111113</v>
      </c>
      <c r="F45" s="169">
        <v>0.052083333333333336</v>
      </c>
      <c r="G45" s="111" t="s">
        <v>175</v>
      </c>
      <c r="H45" s="43"/>
      <c r="I45" s="174">
        <v>1</v>
      </c>
      <c r="J45" s="178"/>
      <c r="K45" s="258">
        <f t="shared" si="0"/>
        <v>0.022222222222222223</v>
      </c>
    </row>
    <row r="46" spans="1:10" ht="18.75">
      <c r="A46" s="288"/>
      <c r="B46" s="289"/>
      <c r="C46" s="290"/>
      <c r="D46" s="291"/>
      <c r="E46" s="292"/>
      <c r="F46" s="293"/>
      <c r="G46" s="294"/>
      <c r="H46" s="295"/>
      <c r="I46" s="180"/>
      <c r="J46" s="178"/>
    </row>
    <row r="47" spans="1:10" ht="18.75">
      <c r="A47" s="288"/>
      <c r="B47" s="296"/>
      <c r="C47" s="297"/>
      <c r="D47" s="291"/>
      <c r="E47" s="298"/>
      <c r="F47" s="298"/>
      <c r="G47" s="299"/>
      <c r="H47" s="295"/>
      <c r="I47" s="180"/>
      <c r="J47" s="178"/>
    </row>
    <row r="48" spans="1:10" ht="18.75">
      <c r="A48" s="288"/>
      <c r="B48" s="289"/>
      <c r="C48" s="300"/>
      <c r="D48" s="291"/>
      <c r="E48" s="293"/>
      <c r="F48" s="293"/>
      <c r="G48" s="301"/>
      <c r="H48" s="295"/>
      <c r="I48" s="180"/>
      <c r="J48" s="178"/>
    </row>
    <row r="49" spans="1:10" ht="18.75">
      <c r="A49" s="288"/>
      <c r="B49" s="289"/>
      <c r="C49" s="300"/>
      <c r="D49" s="291"/>
      <c r="E49" s="293"/>
      <c r="F49" s="293"/>
      <c r="G49" s="294"/>
      <c r="H49" s="295"/>
      <c r="I49" s="180"/>
      <c r="J49" s="178"/>
    </row>
    <row r="50" spans="1:10" ht="18.75">
      <c r="A50" s="288"/>
      <c r="B50" s="289"/>
      <c r="C50" s="290"/>
      <c r="D50" s="291"/>
      <c r="E50" s="293"/>
      <c r="F50" s="293"/>
      <c r="G50" s="301"/>
      <c r="H50" s="295"/>
      <c r="I50" s="180"/>
      <c r="J50" s="178"/>
    </row>
    <row r="51" spans="1:10" ht="18.75">
      <c r="A51" s="288"/>
      <c r="B51" s="289"/>
      <c r="C51" s="302"/>
      <c r="D51" s="303"/>
      <c r="E51" s="304"/>
      <c r="F51" s="304"/>
      <c r="G51" s="301"/>
      <c r="H51" s="295"/>
      <c r="I51" s="180"/>
      <c r="J51" s="178"/>
    </row>
    <row r="52" spans="1:10" ht="18.75">
      <c r="A52" s="288"/>
      <c r="B52" s="305"/>
      <c r="C52" s="86"/>
      <c r="D52" s="303"/>
      <c r="E52" s="306"/>
      <c r="F52" s="306"/>
      <c r="G52" s="307"/>
      <c r="H52" s="295"/>
      <c r="I52" s="180"/>
      <c r="J52" s="178"/>
    </row>
    <row r="53" spans="1:22" ht="18">
      <c r="A53" s="288"/>
      <c r="B53" s="289"/>
      <c r="C53" s="297"/>
      <c r="D53" s="296"/>
      <c r="E53" s="298"/>
      <c r="F53" s="298"/>
      <c r="G53" s="299"/>
      <c r="H53" s="295"/>
      <c r="I53" s="287"/>
      <c r="J53" s="179"/>
      <c r="K53" s="86"/>
      <c r="L53" s="86"/>
      <c r="M53" s="85"/>
      <c r="N53" s="85"/>
      <c r="O53" s="85"/>
      <c r="P53" s="85"/>
      <c r="Q53" s="85"/>
      <c r="R53" s="85"/>
      <c r="S53" s="85"/>
      <c r="T53" s="84"/>
      <c r="U53" s="82"/>
      <c r="V53" s="83"/>
    </row>
    <row r="54" spans="1:10" ht="18.75">
      <c r="A54" s="288"/>
      <c r="B54" s="308"/>
      <c r="C54" s="309"/>
      <c r="D54" s="291"/>
      <c r="E54" s="310"/>
      <c r="F54" s="310"/>
      <c r="G54" s="290"/>
      <c r="H54" s="295"/>
      <c r="I54" s="180"/>
      <c r="J54" s="178"/>
    </row>
    <row r="55" spans="1:10" ht="18.75">
      <c r="A55" s="288"/>
      <c r="B55" s="308"/>
      <c r="C55" s="292"/>
      <c r="D55" s="291"/>
      <c r="E55" s="292"/>
      <c r="F55" s="293"/>
      <c r="G55" s="292"/>
      <c r="H55" s="295"/>
      <c r="I55" s="180"/>
      <c r="J55" s="178"/>
    </row>
    <row r="56" spans="1:10" ht="18.75">
      <c r="A56" s="288"/>
      <c r="B56" s="289"/>
      <c r="C56" s="297"/>
      <c r="D56" s="296"/>
      <c r="E56" s="298"/>
      <c r="F56" s="298"/>
      <c r="G56" s="290"/>
      <c r="H56" s="295"/>
      <c r="I56" s="180"/>
      <c r="J56" s="178"/>
    </row>
    <row r="57" spans="1:10" ht="18.75">
      <c r="A57" s="288"/>
      <c r="B57" s="305"/>
      <c r="C57" s="290"/>
      <c r="D57" s="289"/>
      <c r="E57" s="310"/>
      <c r="F57" s="310"/>
      <c r="G57" s="290"/>
      <c r="H57" s="295"/>
      <c r="I57" s="180"/>
      <c r="J57" s="178"/>
    </row>
    <row r="58" spans="1:10" ht="18.75">
      <c r="A58" s="288"/>
      <c r="B58" s="305"/>
      <c r="C58" s="309"/>
      <c r="D58" s="289"/>
      <c r="E58" s="310"/>
      <c r="F58" s="310"/>
      <c r="G58" s="290"/>
      <c r="H58" s="295"/>
      <c r="I58" s="180"/>
      <c r="J58" s="178"/>
    </row>
    <row r="59" spans="1:10" ht="18.75">
      <c r="A59" s="288"/>
      <c r="B59" s="308"/>
      <c r="C59" s="309"/>
      <c r="D59" s="291"/>
      <c r="E59" s="310"/>
      <c r="F59" s="310"/>
      <c r="G59" s="290"/>
      <c r="H59" s="295"/>
      <c r="I59" s="180"/>
      <c r="J59" s="178"/>
    </row>
    <row r="60" spans="1:10" ht="18.75">
      <c r="A60" s="288"/>
      <c r="B60" s="308"/>
      <c r="C60" s="309"/>
      <c r="D60" s="291"/>
      <c r="E60" s="310"/>
      <c r="F60" s="310"/>
      <c r="G60" s="292"/>
      <c r="H60" s="295"/>
      <c r="I60" s="180"/>
      <c r="J60" s="178"/>
    </row>
    <row r="61" spans="1:10" ht="18.75">
      <c r="A61" s="288"/>
      <c r="B61" s="308"/>
      <c r="C61" s="290"/>
      <c r="D61" s="291"/>
      <c r="E61" s="310"/>
      <c r="F61" s="310"/>
      <c r="G61" s="292"/>
      <c r="H61" s="295"/>
      <c r="I61" s="180"/>
      <c r="J61" s="178"/>
    </row>
    <row r="62" spans="1:10" ht="18.75">
      <c r="A62" s="288"/>
      <c r="B62" s="308"/>
      <c r="C62" s="290"/>
      <c r="D62" s="291"/>
      <c r="E62" s="310"/>
      <c r="F62" s="292"/>
      <c r="G62" s="292"/>
      <c r="H62" s="295"/>
      <c r="I62" s="180"/>
      <c r="J62" s="178"/>
    </row>
    <row r="63" spans="1:10" ht="18.75">
      <c r="A63" s="288"/>
      <c r="B63" s="308"/>
      <c r="C63" s="290"/>
      <c r="D63" s="291"/>
      <c r="E63" s="292"/>
      <c r="F63" s="292"/>
      <c r="G63" s="292"/>
      <c r="H63" s="295"/>
      <c r="I63" s="180"/>
      <c r="J63" s="178"/>
    </row>
    <row r="64" spans="1:10" ht="18.75">
      <c r="A64" s="288"/>
      <c r="B64" s="308"/>
      <c r="C64" s="290"/>
      <c r="D64" s="291"/>
      <c r="E64" s="292"/>
      <c r="F64" s="292"/>
      <c r="G64" s="292"/>
      <c r="H64" s="295"/>
      <c r="I64" s="180"/>
      <c r="J64" s="178"/>
    </row>
    <row r="65" spans="1:10" ht="18.75">
      <c r="A65" s="288"/>
      <c r="B65" s="308"/>
      <c r="C65" s="290"/>
      <c r="D65" s="291"/>
      <c r="E65" s="292"/>
      <c r="F65" s="292"/>
      <c r="G65" s="292"/>
      <c r="H65" s="295"/>
      <c r="I65" s="180"/>
      <c r="J65" s="178"/>
    </row>
    <row r="66" spans="1:10" ht="18.75">
      <c r="A66" s="288"/>
      <c r="B66" s="308"/>
      <c r="C66" s="311"/>
      <c r="D66" s="291"/>
      <c r="E66" s="310"/>
      <c r="F66" s="310"/>
      <c r="G66" s="290"/>
      <c r="H66" s="295"/>
      <c r="I66" s="180"/>
      <c r="J66" s="178"/>
    </row>
    <row r="67" spans="1:10" ht="18.75">
      <c r="A67" s="288"/>
      <c r="B67" s="311"/>
      <c r="C67" s="300"/>
      <c r="D67" s="291"/>
      <c r="E67" s="312"/>
      <c r="F67" s="312"/>
      <c r="G67" s="290"/>
      <c r="H67" s="295"/>
      <c r="I67" s="180"/>
      <c r="J67" s="178"/>
    </row>
    <row r="68" spans="1:10" ht="18.75">
      <c r="A68" s="288"/>
      <c r="B68" s="289"/>
      <c r="C68" s="290"/>
      <c r="D68" s="291"/>
      <c r="E68" s="293"/>
      <c r="F68" s="292"/>
      <c r="G68" s="290"/>
      <c r="H68" s="295"/>
      <c r="I68" s="180"/>
      <c r="J68" s="178"/>
    </row>
    <row r="69" spans="1:10" ht="18.75">
      <c r="A69" s="288"/>
      <c r="B69" s="305"/>
      <c r="C69" s="86"/>
      <c r="D69" s="291"/>
      <c r="E69" s="310"/>
      <c r="F69" s="310"/>
      <c r="G69" s="290"/>
      <c r="H69" s="295"/>
      <c r="I69" s="180"/>
      <c r="J69" s="178"/>
    </row>
    <row r="70" spans="1:10" ht="18.75">
      <c r="A70" s="288"/>
      <c r="B70" s="305"/>
      <c r="C70" s="86"/>
      <c r="D70" s="291"/>
      <c r="E70" s="310"/>
      <c r="F70" s="310"/>
      <c r="G70" s="299"/>
      <c r="H70" s="295"/>
      <c r="I70" s="180"/>
      <c r="J70" s="178"/>
    </row>
    <row r="71" spans="1:10" ht="18.75">
      <c r="A71" s="288"/>
      <c r="B71" s="289"/>
      <c r="C71" s="297"/>
      <c r="D71" s="296"/>
      <c r="E71" s="298"/>
      <c r="F71" s="298"/>
      <c r="G71" s="290"/>
      <c r="H71" s="295"/>
      <c r="I71" s="180"/>
      <c r="J71" s="178"/>
    </row>
    <row r="72" spans="1:10" ht="18.75">
      <c r="A72" s="288"/>
      <c r="B72" s="289"/>
      <c r="C72" s="313"/>
      <c r="D72" s="296"/>
      <c r="E72" s="298"/>
      <c r="F72" s="293"/>
      <c r="G72" s="290"/>
      <c r="H72" s="295"/>
      <c r="I72" s="180"/>
      <c r="J72" s="178"/>
    </row>
    <row r="73" spans="1:10" ht="18.75">
      <c r="A73" s="288"/>
      <c r="B73" s="289"/>
      <c r="C73" s="290"/>
      <c r="D73" s="296"/>
      <c r="E73" s="293"/>
      <c r="F73" s="293"/>
      <c r="G73" s="290"/>
      <c r="H73" s="295"/>
      <c r="I73" s="180"/>
      <c r="J73" s="178"/>
    </row>
    <row r="74" spans="1:10" ht="18.75">
      <c r="A74" s="288"/>
      <c r="B74" s="289"/>
      <c r="C74" s="300"/>
      <c r="D74" s="296"/>
      <c r="E74" s="293"/>
      <c r="F74" s="292"/>
      <c r="G74" s="290"/>
      <c r="H74" s="295"/>
      <c r="I74" s="180"/>
      <c r="J74" s="178"/>
    </row>
    <row r="75" spans="1:10" ht="18.75">
      <c r="A75" s="288"/>
      <c r="B75" s="289"/>
      <c r="C75" s="290"/>
      <c r="D75" s="296"/>
      <c r="E75" s="293"/>
      <c r="F75" s="292"/>
      <c r="G75" s="290"/>
      <c r="H75" s="295"/>
      <c r="I75" s="180"/>
      <c r="J75" s="178"/>
    </row>
    <row r="76" spans="1:10" ht="18.75">
      <c r="A76" s="288"/>
      <c r="B76" s="289"/>
      <c r="C76" s="314"/>
      <c r="D76" s="296"/>
      <c r="E76" s="315"/>
      <c r="F76" s="315"/>
      <c r="G76" s="290"/>
      <c r="H76" s="295"/>
      <c r="I76" s="180"/>
      <c r="J76" s="178"/>
    </row>
    <row r="77" spans="1:10" ht="18.75">
      <c r="A77" s="288"/>
      <c r="B77" s="289"/>
      <c r="C77" s="314"/>
      <c r="D77" s="296"/>
      <c r="E77" s="315"/>
      <c r="F77" s="316"/>
      <c r="G77" s="290"/>
      <c r="H77" s="295"/>
      <c r="I77" s="180"/>
      <c r="J77" s="178"/>
    </row>
    <row r="78" spans="1:10" ht="18.75">
      <c r="A78" s="288"/>
      <c r="B78" s="289"/>
      <c r="C78" s="314"/>
      <c r="D78" s="296"/>
      <c r="E78" s="315"/>
      <c r="F78" s="317"/>
      <c r="G78" s="290"/>
      <c r="H78" s="295"/>
      <c r="I78" s="180"/>
      <c r="J78" s="178"/>
    </row>
    <row r="79" spans="1:10" ht="18.75">
      <c r="A79" s="288"/>
      <c r="B79" s="289"/>
      <c r="C79" s="297"/>
      <c r="D79" s="296"/>
      <c r="E79" s="298"/>
      <c r="F79" s="298"/>
      <c r="G79" s="318"/>
      <c r="H79" s="295"/>
      <c r="I79" s="180"/>
      <c r="J79" s="178"/>
    </row>
    <row r="80" spans="1:10" ht="18.75">
      <c r="A80" s="288"/>
      <c r="B80" s="289"/>
      <c r="C80" s="297"/>
      <c r="D80" s="296"/>
      <c r="E80" s="298"/>
      <c r="F80" s="298"/>
      <c r="G80" s="318"/>
      <c r="H80" s="295"/>
      <c r="I80" s="180"/>
      <c r="J80" s="178"/>
    </row>
    <row r="81" spans="1:10" ht="18.75">
      <c r="A81" s="288"/>
      <c r="B81" s="308"/>
      <c r="C81" s="309"/>
      <c r="D81" s="291"/>
      <c r="E81" s="310"/>
      <c r="F81" s="310"/>
      <c r="G81" s="290"/>
      <c r="H81" s="295"/>
      <c r="I81" s="180"/>
      <c r="J81" s="178"/>
    </row>
    <row r="82" spans="1:10" ht="18.75">
      <c r="A82" s="288"/>
      <c r="B82" s="308"/>
      <c r="C82" s="290"/>
      <c r="D82" s="291"/>
      <c r="E82" s="310"/>
      <c r="F82" s="310"/>
      <c r="G82" s="290"/>
      <c r="H82" s="295"/>
      <c r="I82" s="180"/>
      <c r="J82" s="178"/>
    </row>
    <row r="83" spans="1:10" ht="18.75">
      <c r="A83" s="288"/>
      <c r="B83" s="308"/>
      <c r="C83" s="290"/>
      <c r="D83" s="291"/>
      <c r="E83" s="310"/>
      <c r="F83" s="310"/>
      <c r="G83" s="292"/>
      <c r="H83" s="295"/>
      <c r="I83" s="180"/>
      <c r="J83" s="178"/>
    </row>
    <row r="84" spans="1:10" ht="18.75">
      <c r="A84" s="288"/>
      <c r="B84" s="289"/>
      <c r="C84" s="319"/>
      <c r="D84" s="320"/>
      <c r="E84" s="321"/>
      <c r="F84" s="321"/>
      <c r="G84" s="318"/>
      <c r="H84" s="295"/>
      <c r="I84" s="180"/>
      <c r="J84" s="178"/>
    </row>
    <row r="85" spans="1:10" ht="18.75">
      <c r="A85" s="288"/>
      <c r="B85" s="289"/>
      <c r="C85" s="290"/>
      <c r="D85" s="320"/>
      <c r="E85" s="293"/>
      <c r="F85" s="293"/>
      <c r="G85" s="290"/>
      <c r="H85" s="295"/>
      <c r="I85" s="180"/>
      <c r="J85" s="178"/>
    </row>
    <row r="86" spans="1:10" ht="18.75">
      <c r="A86" s="288"/>
      <c r="B86" s="289"/>
      <c r="C86" s="300"/>
      <c r="D86" s="320"/>
      <c r="E86" s="293"/>
      <c r="F86" s="292"/>
      <c r="G86" s="290"/>
      <c r="H86" s="295"/>
      <c r="I86" s="180"/>
      <c r="J86" s="178"/>
    </row>
    <row r="87" spans="1:10" ht="18.75">
      <c r="A87" s="288"/>
      <c r="B87" s="289"/>
      <c r="C87" s="314"/>
      <c r="D87" s="320"/>
      <c r="E87" s="315"/>
      <c r="F87" s="315"/>
      <c r="G87" s="290"/>
      <c r="H87" s="295"/>
      <c r="I87" s="180"/>
      <c r="J87" s="178"/>
    </row>
    <row r="88" spans="9:10" ht="18.75">
      <c r="I88" s="173"/>
      <c r="J88" s="181"/>
    </row>
    <row r="89" ht="15">
      <c r="I89" s="46"/>
    </row>
    <row r="90" ht="15">
      <c r="I90" s="46"/>
    </row>
    <row r="91" ht="15">
      <c r="I91" s="46"/>
    </row>
  </sheetData>
  <sheetProtection formatCells="0"/>
  <mergeCells count="12">
    <mergeCell ref="D7:D8"/>
    <mergeCell ref="E7:F7"/>
    <mergeCell ref="A7:A8"/>
    <mergeCell ref="G7:G8"/>
    <mergeCell ref="H7:H8"/>
    <mergeCell ref="J7:J8"/>
    <mergeCell ref="I7:I8"/>
    <mergeCell ref="B3:H3"/>
    <mergeCell ref="B4:H4"/>
    <mergeCell ref="B5:H5"/>
    <mergeCell ref="B7:B8"/>
    <mergeCell ref="C7:C8"/>
  </mergeCells>
  <dataValidations count="13">
    <dataValidation type="list" operator="equal" allowBlank="1" showErrorMessage="1" sqref="B9 B16">
      <formula1>$E$196:$E$275</formula1>
    </dataValidation>
    <dataValidation type="list" operator="equal" allowBlank="1" showErrorMessage="1" sqref="B14 B21">
      <formula1>$E$196:$E$276</formula1>
    </dataValidation>
    <dataValidation type="list" operator="equal" allowBlank="1" showErrorMessage="1" sqref="B15 B17">
      <formula1>$E$196:$E$274</formula1>
    </dataValidation>
    <dataValidation type="list" operator="equal" allowBlank="1" showErrorMessage="1" sqref="B18">
      <formula1>$E$113:$E$192</formula1>
    </dataValidation>
    <dataValidation type="list" operator="equal" allowBlank="1" showErrorMessage="1" sqref="B19:B20">
      <formula1>$E$200:$E$280</formula1>
    </dataValidation>
    <dataValidation type="list" operator="equal" allowBlank="1" showErrorMessage="1" sqref="B23 B28 B33">
      <formula1>$D$196:$D$276</formula1>
    </dataValidation>
    <dataValidation type="list" operator="equal" allowBlank="1" showErrorMessage="1" sqref="B24:B26 B29 B34">
      <formula1>$D$199:$D$280</formula1>
    </dataValidation>
    <dataValidation type="list" operator="equal" allowBlank="1" showErrorMessage="1" sqref="B27">
      <formula1>$D$113:$D$192</formula1>
    </dataValidation>
    <dataValidation type="list" operator="equal" allowBlank="1" showErrorMessage="1" sqref="B30:B31 B38">
      <formula1>$D$201:$D$280</formula1>
    </dataValidation>
    <dataValidation type="list" operator="equal" allowBlank="1" showErrorMessage="1" sqref="B32 B36:B37">
      <formula1>$D$202:$D$282</formula1>
    </dataValidation>
    <dataValidation type="list" operator="equal" allowBlank="1" showErrorMessage="1" sqref="B35 B41:B43">
      <formula1>$D$196:$D$274</formula1>
    </dataValidation>
    <dataValidation type="list" operator="equal" allowBlank="1" showErrorMessage="1" sqref="B39:B40">
      <formula1>$D$199:$D$279</formula1>
    </dataValidation>
    <dataValidation type="list" operator="equal" allowBlank="1" showErrorMessage="1" sqref="B44:B45">
      <formula1>$D$199:$D$277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headerFooter>
    <oddFooter>&amp;CСтраница &amp;P</oddFooter>
  </headerFooter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="70" zoomScaleNormal="70" zoomScaleSheetLayoutView="70" zoomScalePageLayoutView="0" workbookViewId="0" topLeftCell="A1">
      <selection activeCell="I1" sqref="I1:K16384"/>
    </sheetView>
  </sheetViews>
  <sheetFormatPr defaultColWidth="9.140625" defaultRowHeight="15"/>
  <cols>
    <col min="1" max="1" width="9.140625" style="46" customWidth="1"/>
    <col min="2" max="2" width="22.8515625" style="46" customWidth="1"/>
    <col min="3" max="3" width="18.140625" style="46" customWidth="1"/>
    <col min="4" max="4" width="12.00390625" style="46" customWidth="1"/>
    <col min="5" max="6" width="9.140625" style="46" customWidth="1"/>
    <col min="7" max="7" width="49.8515625" style="46" customWidth="1"/>
    <col min="8" max="8" width="21.00390625" style="46" customWidth="1"/>
    <col min="9" max="9" width="19.7109375" style="44" hidden="1" customWidth="1"/>
    <col min="10" max="10" width="18.140625" style="46" hidden="1" customWidth="1"/>
    <col min="11" max="11" width="0" style="46" hidden="1" customWidth="1"/>
    <col min="12" max="16384" width="9.140625" style="46" customWidth="1"/>
  </cols>
  <sheetData>
    <row r="1" ht="15">
      <c r="H1" s="47" t="s">
        <v>9</v>
      </c>
    </row>
    <row r="3" spans="2:8" ht="15.75" customHeight="1">
      <c r="B3" s="277" t="s">
        <v>10</v>
      </c>
      <c r="C3" s="277"/>
      <c r="D3" s="277"/>
      <c r="E3" s="277"/>
      <c r="F3" s="277"/>
      <c r="G3" s="277"/>
      <c r="H3" s="277"/>
    </row>
    <row r="4" spans="2:8" ht="15.75" customHeight="1">
      <c r="B4" s="277" t="s">
        <v>11</v>
      </c>
      <c r="C4" s="277"/>
      <c r="D4" s="277"/>
      <c r="E4" s="277"/>
      <c r="F4" s="277"/>
      <c r="G4" s="277"/>
      <c r="H4" s="277"/>
    </row>
    <row r="5" spans="2:8" ht="15.75" customHeight="1">
      <c r="B5" s="277" t="s">
        <v>130</v>
      </c>
      <c r="C5" s="277"/>
      <c r="D5" s="277"/>
      <c r="E5" s="277"/>
      <c r="F5" s="277"/>
      <c r="G5" s="277"/>
      <c r="H5" s="277"/>
    </row>
    <row r="6" spans="2:8" ht="16.5" thickBot="1">
      <c r="B6" s="40"/>
      <c r="C6" s="40"/>
      <c r="D6" s="40"/>
      <c r="E6" s="40"/>
      <c r="F6" s="40"/>
      <c r="G6" s="40"/>
      <c r="H6" s="40"/>
    </row>
    <row r="7" spans="1:10" ht="47.25" customHeight="1" thickBot="1">
      <c r="A7" s="275" t="s">
        <v>82</v>
      </c>
      <c r="B7" s="269" t="s">
        <v>1</v>
      </c>
      <c r="C7" s="269" t="s">
        <v>2</v>
      </c>
      <c r="D7" s="269" t="s">
        <v>3</v>
      </c>
      <c r="E7" s="278" t="s">
        <v>6</v>
      </c>
      <c r="F7" s="279"/>
      <c r="G7" s="269" t="s">
        <v>7</v>
      </c>
      <c r="H7" s="269" t="s">
        <v>8</v>
      </c>
      <c r="I7" s="273" t="s">
        <v>29</v>
      </c>
      <c r="J7" s="271" t="s">
        <v>50</v>
      </c>
    </row>
    <row r="8" spans="1:10" ht="33.75" customHeight="1" thickBot="1">
      <c r="A8" s="276"/>
      <c r="B8" s="270"/>
      <c r="C8" s="270"/>
      <c r="D8" s="270"/>
      <c r="E8" s="248" t="s">
        <v>4</v>
      </c>
      <c r="F8" s="248" t="s">
        <v>5</v>
      </c>
      <c r="G8" s="270"/>
      <c r="H8" s="270"/>
      <c r="I8" s="274"/>
      <c r="J8" s="272"/>
    </row>
    <row r="9" spans="1:10" ht="18.75">
      <c r="A9" s="223"/>
      <c r="B9" s="198"/>
      <c r="C9" s="113"/>
      <c r="D9" s="114"/>
      <c r="E9" s="113"/>
      <c r="F9" s="115"/>
      <c r="G9" s="113"/>
      <c r="H9" s="173"/>
      <c r="I9" s="172"/>
      <c r="J9" s="177"/>
    </row>
    <row r="10" spans="1:10" ht="18.75">
      <c r="A10" s="58"/>
      <c r="B10" s="198"/>
      <c r="C10" s="149"/>
      <c r="D10" s="117"/>
      <c r="E10" s="20"/>
      <c r="F10" s="20"/>
      <c r="G10" s="20"/>
      <c r="H10" s="48"/>
      <c r="I10" s="174"/>
      <c r="J10" s="178"/>
    </row>
    <row r="11" spans="1:10" ht="18.75">
      <c r="A11" s="58"/>
      <c r="B11" s="200"/>
      <c r="C11" s="113"/>
      <c r="D11" s="77"/>
      <c r="E11" s="20"/>
      <c r="F11" s="92"/>
      <c r="G11" s="20"/>
      <c r="H11" s="43"/>
      <c r="I11" s="174"/>
      <c r="J11" s="178"/>
    </row>
    <row r="12" spans="1:10" ht="18.75">
      <c r="A12" s="58"/>
      <c r="B12" s="126"/>
      <c r="C12" s="18"/>
      <c r="D12" s="114"/>
      <c r="E12" s="20"/>
      <c r="F12" s="20"/>
      <c r="G12" s="20"/>
      <c r="H12" s="48"/>
      <c r="I12" s="174"/>
      <c r="J12" s="178"/>
    </row>
    <row r="13" spans="1:10" ht="18.75">
      <c r="A13" s="58"/>
      <c r="B13" s="191"/>
      <c r="C13" s="18"/>
      <c r="D13" s="75"/>
      <c r="E13" s="119"/>
      <c r="F13" s="119"/>
      <c r="G13" s="120"/>
      <c r="H13" s="43"/>
      <c r="I13" s="174"/>
      <c r="J13" s="178"/>
    </row>
    <row r="14" spans="1:10" ht="18.75">
      <c r="A14" s="58"/>
      <c r="B14" s="126"/>
      <c r="C14" s="19"/>
      <c r="D14" s="79"/>
      <c r="E14" s="24"/>
      <c r="F14" s="24"/>
      <c r="G14" s="20"/>
      <c r="H14" s="43"/>
      <c r="I14" s="174"/>
      <c r="J14" s="178"/>
    </row>
    <row r="15" spans="1:10" ht="18.75">
      <c r="A15" s="58"/>
      <c r="B15" s="228"/>
      <c r="C15" s="158"/>
      <c r="D15" s="117"/>
      <c r="E15" s="159"/>
      <c r="F15" s="159"/>
      <c r="G15" s="157"/>
      <c r="H15" s="43"/>
      <c r="I15" s="174"/>
      <c r="J15" s="178"/>
    </row>
    <row r="16" spans="1:10" ht="18.75">
      <c r="A16" s="58"/>
      <c r="B16" s="216"/>
      <c r="C16" s="104"/>
      <c r="D16" s="105"/>
      <c r="E16" s="106"/>
      <c r="F16" s="106"/>
      <c r="G16" s="107"/>
      <c r="H16" s="43"/>
      <c r="I16" s="174"/>
      <c r="J16" s="178"/>
    </row>
    <row r="17" spans="1:10" ht="18.75">
      <c r="A17" s="58"/>
      <c r="B17" s="201"/>
      <c r="C17" s="116"/>
      <c r="D17" s="117"/>
      <c r="E17" s="118"/>
      <c r="F17" s="118"/>
      <c r="G17" s="157"/>
      <c r="H17" s="43"/>
      <c r="I17" s="174"/>
      <c r="J17" s="178"/>
    </row>
    <row r="18" spans="1:10" ht="18.75">
      <c r="A18" s="58"/>
      <c r="B18" s="218"/>
      <c r="C18" s="66"/>
      <c r="D18" s="80"/>
      <c r="E18" s="38"/>
      <c r="F18" s="38"/>
      <c r="G18" s="67"/>
      <c r="H18" s="43"/>
      <c r="I18" s="174"/>
      <c r="J18" s="178"/>
    </row>
    <row r="19" spans="1:10" ht="18.75">
      <c r="A19" s="58"/>
      <c r="B19" s="191"/>
      <c r="C19" s="18"/>
      <c r="D19" s="75"/>
      <c r="E19" s="119"/>
      <c r="F19" s="119"/>
      <c r="G19" s="120"/>
      <c r="H19" s="43"/>
      <c r="I19" s="174"/>
      <c r="J19" s="178"/>
    </row>
    <row r="20" spans="1:10" ht="18.75">
      <c r="A20" s="58"/>
      <c r="B20" s="191"/>
      <c r="C20" s="19"/>
      <c r="D20" s="75"/>
      <c r="E20" s="119"/>
      <c r="F20" s="121"/>
      <c r="G20" s="13"/>
      <c r="H20" s="43"/>
      <c r="I20" s="174"/>
      <c r="J20" s="178"/>
    </row>
    <row r="21" spans="1:10" ht="18.75">
      <c r="A21" s="58"/>
      <c r="B21" s="126"/>
      <c r="C21" s="23"/>
      <c r="D21" s="79"/>
      <c r="E21" s="24"/>
      <c r="F21" s="88"/>
      <c r="G21" s="122"/>
      <c r="H21" s="48"/>
      <c r="I21" s="174"/>
      <c r="J21" s="178"/>
    </row>
    <row r="22" spans="1:10" ht="18.75">
      <c r="A22" s="58"/>
      <c r="B22" s="221"/>
      <c r="C22" s="89"/>
      <c r="D22" s="79"/>
      <c r="E22" s="71"/>
      <c r="F22" s="90"/>
      <c r="G22" s="122"/>
      <c r="H22" s="48"/>
      <c r="I22" s="174"/>
      <c r="J22" s="178"/>
    </row>
    <row r="23" spans="1:10" ht="18.75">
      <c r="A23" s="58"/>
      <c r="B23" s="221"/>
      <c r="C23" s="18"/>
      <c r="D23" s="79"/>
      <c r="E23" s="24"/>
      <c r="F23" s="24"/>
      <c r="G23" s="123"/>
      <c r="H23" s="48"/>
      <c r="I23" s="174"/>
      <c r="J23" s="178"/>
    </row>
    <row r="24" spans="1:10" ht="18.75">
      <c r="A24" s="58"/>
      <c r="B24" s="221"/>
      <c r="C24" s="18"/>
      <c r="D24" s="79"/>
      <c r="E24" s="24"/>
      <c r="F24" s="108"/>
      <c r="G24" s="98"/>
      <c r="H24" s="48"/>
      <c r="I24" s="174"/>
      <c r="J24" s="178"/>
    </row>
    <row r="25" spans="1:10" ht="18.75">
      <c r="A25" s="58"/>
      <c r="B25" s="229"/>
      <c r="C25" s="149"/>
      <c r="D25" s="117"/>
      <c r="E25" s="118"/>
      <c r="F25" s="155"/>
      <c r="G25" s="156"/>
      <c r="H25" s="48"/>
      <c r="I25" s="174"/>
      <c r="J25" s="178"/>
    </row>
    <row r="26" spans="1:10" ht="18.75">
      <c r="A26" s="58"/>
      <c r="B26" s="187"/>
      <c r="C26" s="66"/>
      <c r="D26" s="94"/>
      <c r="E26" s="93"/>
      <c r="F26" s="93"/>
      <c r="G26" s="152"/>
      <c r="H26" s="43"/>
      <c r="I26" s="174"/>
      <c r="J26" s="178"/>
    </row>
    <row r="27" spans="1:10" ht="18.75">
      <c r="A27" s="58"/>
      <c r="B27" s="218"/>
      <c r="C27" s="72"/>
      <c r="D27" s="77"/>
      <c r="E27" s="38"/>
      <c r="F27" s="141"/>
      <c r="G27" s="67"/>
      <c r="H27" s="43"/>
      <c r="I27" s="174"/>
      <c r="J27" s="178"/>
    </row>
    <row r="28" spans="1:10" ht="18.75">
      <c r="A28" s="58"/>
      <c r="B28" s="230"/>
      <c r="C28" s="125"/>
      <c r="D28" s="94"/>
      <c r="E28" s="153"/>
      <c r="F28" s="153"/>
      <c r="G28" s="154"/>
      <c r="H28" s="48"/>
      <c r="I28" s="174"/>
      <c r="J28" s="178"/>
    </row>
    <row r="29" spans="1:10" ht="18.75">
      <c r="A29" s="58"/>
      <c r="B29" s="216"/>
      <c r="C29" s="89"/>
      <c r="D29" s="94"/>
      <c r="E29" s="95"/>
      <c r="F29" s="95"/>
      <c r="G29" s="152"/>
      <c r="H29" s="43"/>
      <c r="I29" s="174"/>
      <c r="J29" s="178"/>
    </row>
    <row r="30" spans="1:10" ht="18.75">
      <c r="A30" s="58"/>
      <c r="B30" s="216"/>
      <c r="C30" s="104"/>
      <c r="D30" s="105"/>
      <c r="E30" s="106"/>
      <c r="F30" s="106"/>
      <c r="G30" s="107"/>
      <c r="H30" s="48"/>
      <c r="I30" s="174"/>
      <c r="J30" s="178"/>
    </row>
    <row r="31" spans="1:10" ht="18.75">
      <c r="A31" s="58"/>
      <c r="B31" s="220"/>
      <c r="C31" s="100"/>
      <c r="D31" s="101"/>
      <c r="E31" s="102"/>
      <c r="F31" s="102"/>
      <c r="G31" s="103"/>
      <c r="H31" s="43"/>
      <c r="I31" s="174"/>
      <c r="J31" s="178"/>
    </row>
    <row r="32" spans="1:10" ht="18.75">
      <c r="A32" s="58"/>
      <c r="B32" s="218"/>
      <c r="C32" s="104"/>
      <c r="D32" s="101"/>
      <c r="E32" s="102"/>
      <c r="F32" s="106"/>
      <c r="G32" s="113"/>
      <c r="H32" s="43"/>
      <c r="I32" s="174"/>
      <c r="J32" s="178"/>
    </row>
    <row r="33" spans="1:10" ht="18.75">
      <c r="A33" s="58"/>
      <c r="B33" s="126"/>
      <c r="C33" s="104"/>
      <c r="D33" s="101"/>
      <c r="E33" s="127"/>
      <c r="F33" s="38"/>
      <c r="G33" s="103"/>
      <c r="H33" s="43"/>
      <c r="I33" s="174"/>
      <c r="J33" s="178"/>
    </row>
    <row r="34" spans="1:10" ht="18.75">
      <c r="A34" s="58"/>
      <c r="B34" s="191"/>
      <c r="C34" s="18"/>
      <c r="D34" s="75"/>
      <c r="E34" s="119"/>
      <c r="F34" s="119"/>
      <c r="G34" s="128"/>
      <c r="H34" s="48"/>
      <c r="I34" s="174"/>
      <c r="J34" s="178"/>
    </row>
    <row r="35" spans="1:10" ht="18.75">
      <c r="A35" s="58"/>
      <c r="B35" s="231"/>
      <c r="C35" s="149"/>
      <c r="D35" s="110"/>
      <c r="E35" s="150"/>
      <c r="F35" s="151"/>
      <c r="G35" s="129"/>
      <c r="H35" s="48"/>
      <c r="I35" s="174"/>
      <c r="J35" s="178"/>
    </row>
    <row r="36" spans="1:10" ht="18.75">
      <c r="A36" s="58"/>
      <c r="B36" s="200"/>
      <c r="C36" s="137"/>
      <c r="D36" s="114"/>
      <c r="E36" s="113"/>
      <c r="F36" s="115"/>
      <c r="G36" s="68"/>
      <c r="H36" s="43"/>
      <c r="I36" s="174"/>
      <c r="J36" s="178"/>
    </row>
    <row r="37" spans="1:10" ht="18.75">
      <c r="A37" s="58"/>
      <c r="B37" s="220"/>
      <c r="C37" s="100"/>
      <c r="D37" s="101"/>
      <c r="E37" s="102"/>
      <c r="F37" s="102"/>
      <c r="G37" s="113"/>
      <c r="H37" s="43"/>
      <c r="I37" s="174"/>
      <c r="J37" s="178"/>
    </row>
    <row r="38" spans="1:10" ht="18.75">
      <c r="A38" s="58"/>
      <c r="B38" s="126"/>
      <c r="C38" s="18"/>
      <c r="D38" s="79"/>
      <c r="E38" s="24"/>
      <c r="F38" s="24"/>
      <c r="G38" s="20"/>
      <c r="H38" s="43"/>
      <c r="I38" s="174"/>
      <c r="J38" s="178"/>
    </row>
    <row r="39" spans="1:10" ht="18.75">
      <c r="A39" s="58"/>
      <c r="B39" s="126"/>
      <c r="C39" s="23"/>
      <c r="D39" s="79"/>
      <c r="E39" s="24"/>
      <c r="F39" s="88"/>
      <c r="G39" s="122"/>
      <c r="H39" s="48"/>
      <c r="I39" s="174"/>
      <c r="J39" s="178"/>
    </row>
    <row r="40" spans="1:10" ht="18.75">
      <c r="A40" s="58"/>
      <c r="B40" s="126"/>
      <c r="C40" s="147"/>
      <c r="D40" s="117"/>
      <c r="E40" s="118"/>
      <c r="F40" s="148"/>
      <c r="G40" s="122"/>
      <c r="H40" s="48"/>
      <c r="I40" s="174"/>
      <c r="J40" s="178"/>
    </row>
    <row r="41" spans="1:10" ht="18.75">
      <c r="A41" s="58"/>
      <c r="B41" s="216"/>
      <c r="C41" s="104"/>
      <c r="D41" s="105"/>
      <c r="E41" s="106"/>
      <c r="F41" s="106"/>
      <c r="G41" s="20"/>
      <c r="H41" s="43"/>
      <c r="I41" s="174"/>
      <c r="J41" s="178"/>
    </row>
    <row r="42" spans="1:10" ht="18.75">
      <c r="A42" s="58"/>
      <c r="B42" s="220"/>
      <c r="C42" s="100"/>
      <c r="D42" s="101"/>
      <c r="E42" s="102"/>
      <c r="F42" s="102"/>
      <c r="G42" s="103"/>
      <c r="H42" s="48"/>
      <c r="I42" s="174"/>
      <c r="J42" s="178"/>
    </row>
    <row r="43" spans="1:10" ht="18.75">
      <c r="A43" s="58"/>
      <c r="B43" s="126"/>
      <c r="C43" s="18"/>
      <c r="D43" s="79"/>
      <c r="E43" s="24"/>
      <c r="F43" s="24"/>
      <c r="G43" s="113"/>
      <c r="H43" s="43"/>
      <c r="I43" s="174"/>
      <c r="J43" s="178"/>
    </row>
    <row r="44" spans="1:10" ht="18.75">
      <c r="A44" s="58"/>
      <c r="B44" s="126"/>
      <c r="C44" s="19"/>
      <c r="D44" s="79"/>
      <c r="E44" s="24"/>
      <c r="F44" s="24"/>
      <c r="G44" s="20"/>
      <c r="H44" s="43"/>
      <c r="I44" s="174"/>
      <c r="J44" s="178"/>
    </row>
    <row r="45" spans="1:10" ht="18.75">
      <c r="A45" s="58"/>
      <c r="B45" s="201"/>
      <c r="C45" s="138"/>
      <c r="D45" s="117"/>
      <c r="E45" s="118"/>
      <c r="F45" s="139"/>
      <c r="G45" s="140"/>
      <c r="H45" s="43"/>
      <c r="I45" s="174"/>
      <c r="J45" s="178"/>
    </row>
    <row r="46" spans="1:10" ht="18.75">
      <c r="A46" s="58"/>
      <c r="B46" s="200"/>
      <c r="C46" s="137"/>
      <c r="D46" s="114"/>
      <c r="E46" s="113"/>
      <c r="F46" s="115"/>
      <c r="G46" s="113"/>
      <c r="H46" s="43"/>
      <c r="I46" s="174"/>
      <c r="J46" s="178"/>
    </row>
    <row r="47" spans="1:10" ht="18.75">
      <c r="A47" s="58"/>
      <c r="B47" s="186"/>
      <c r="C47" s="76"/>
      <c r="D47" s="77"/>
      <c r="E47" s="63"/>
      <c r="F47" s="136"/>
      <c r="G47" s="13"/>
      <c r="H47" s="43"/>
      <c r="I47" s="174"/>
      <c r="J47" s="178"/>
    </row>
    <row r="48" spans="1:10" ht="18.75">
      <c r="A48" s="58"/>
      <c r="B48" s="218"/>
      <c r="C48" s="66"/>
      <c r="D48" s="80"/>
      <c r="E48" s="38"/>
      <c r="F48" s="38"/>
      <c r="G48" s="20"/>
      <c r="H48" s="43"/>
      <c r="I48" s="174"/>
      <c r="J48" s="178"/>
    </row>
    <row r="49" spans="1:10" ht="18.75">
      <c r="A49" s="58"/>
      <c r="B49" s="220"/>
      <c r="C49" s="100"/>
      <c r="D49" s="101"/>
      <c r="E49" s="102"/>
      <c r="F49" s="102"/>
      <c r="G49" s="20"/>
      <c r="H49" s="43"/>
      <c r="I49" s="174"/>
      <c r="J49" s="178"/>
    </row>
    <row r="50" spans="1:10" ht="18.75">
      <c r="A50" s="58"/>
      <c r="B50" s="232"/>
      <c r="C50" s="99"/>
      <c r="D50" s="134"/>
      <c r="E50" s="135"/>
      <c r="F50" s="135"/>
      <c r="G50" s="13"/>
      <c r="H50" s="43"/>
      <c r="I50" s="174"/>
      <c r="J50" s="178"/>
    </row>
    <row r="51" spans="1:10" ht="18.75">
      <c r="A51" s="58"/>
      <c r="B51" s="219"/>
      <c r="C51" s="74"/>
      <c r="D51" s="96"/>
      <c r="E51" s="97"/>
      <c r="F51" s="97"/>
      <c r="G51" s="130"/>
      <c r="H51" s="43"/>
      <c r="I51" s="174"/>
      <c r="J51" s="178"/>
    </row>
    <row r="52" spans="1:10" ht="18.75">
      <c r="A52" s="58"/>
      <c r="B52" s="126"/>
      <c r="C52" s="18"/>
      <c r="D52" s="79"/>
      <c r="E52" s="24"/>
      <c r="F52" s="24"/>
      <c r="G52" s="130"/>
      <c r="H52" s="43"/>
      <c r="I52" s="174"/>
      <c r="J52" s="178"/>
    </row>
    <row r="53" spans="1:10" ht="18.75">
      <c r="A53" s="58"/>
      <c r="B53" s="220"/>
      <c r="C53" s="100"/>
      <c r="D53" s="101"/>
      <c r="E53" s="102"/>
      <c r="F53" s="102"/>
      <c r="G53" s="103"/>
      <c r="H53" s="43"/>
      <c r="I53" s="174"/>
      <c r="J53" s="178"/>
    </row>
    <row r="54" spans="1:10" ht="18.75">
      <c r="A54" s="58"/>
      <c r="B54" s="192"/>
      <c r="C54" s="122"/>
      <c r="D54" s="131"/>
      <c r="E54" s="132"/>
      <c r="F54" s="132"/>
      <c r="G54" s="122"/>
      <c r="H54" s="43"/>
      <c r="I54" s="174"/>
      <c r="J54" s="178"/>
    </row>
    <row r="55" spans="1:10" ht="18.75">
      <c r="A55" s="58"/>
      <c r="B55" s="220"/>
      <c r="C55" s="104"/>
      <c r="D55" s="101"/>
      <c r="E55" s="102"/>
      <c r="F55" s="102"/>
      <c r="G55" s="122"/>
      <c r="H55" s="43"/>
      <c r="I55" s="174"/>
      <c r="J55" s="178"/>
    </row>
    <row r="56" spans="1:10" ht="18.75">
      <c r="A56" s="58"/>
      <c r="B56" s="191"/>
      <c r="C56" s="18"/>
      <c r="D56" s="75"/>
      <c r="E56" s="119"/>
      <c r="F56" s="119"/>
      <c r="G56" s="120"/>
      <c r="H56" s="43"/>
      <c r="I56" s="174"/>
      <c r="J56" s="178"/>
    </row>
    <row r="57" spans="1:10" ht="18.75">
      <c r="A57" s="58"/>
      <c r="B57" s="191"/>
      <c r="C57" s="18"/>
      <c r="D57" s="75"/>
      <c r="E57" s="119"/>
      <c r="F57" s="119"/>
      <c r="G57" s="120"/>
      <c r="H57" s="43"/>
      <c r="I57" s="174"/>
      <c r="J57" s="178"/>
    </row>
    <row r="58" spans="1:10" ht="18.75">
      <c r="A58" s="58"/>
      <c r="B58" s="192"/>
      <c r="C58" s="122"/>
      <c r="D58" s="133"/>
      <c r="E58" s="132"/>
      <c r="F58" s="132"/>
      <c r="G58" s="122"/>
      <c r="H58" s="43"/>
      <c r="I58" s="174"/>
      <c r="J58" s="178"/>
    </row>
    <row r="59" spans="1:10" ht="18.75">
      <c r="A59" s="58"/>
      <c r="B59" s="215"/>
      <c r="C59" s="142"/>
      <c r="D59" s="77"/>
      <c r="E59" s="63"/>
      <c r="F59" s="63"/>
      <c r="G59" s="143"/>
      <c r="H59" s="48"/>
      <c r="I59" s="174"/>
      <c r="J59" s="178"/>
    </row>
    <row r="60" spans="1:10" ht="18.75">
      <c r="A60" s="58"/>
      <c r="B60" s="215"/>
      <c r="C60" s="142"/>
      <c r="D60" s="77"/>
      <c r="E60" s="63"/>
      <c r="F60" s="112"/>
      <c r="G60" s="143"/>
      <c r="H60" s="43"/>
      <c r="I60" s="174"/>
      <c r="J60" s="178"/>
    </row>
    <row r="61" spans="1:10" ht="18.75">
      <c r="A61" s="58"/>
      <c r="B61" s="218"/>
      <c r="C61" s="141"/>
      <c r="D61" s="80"/>
      <c r="E61" s="38"/>
      <c r="F61" s="38"/>
      <c r="G61" s="67"/>
      <c r="H61" s="43"/>
      <c r="I61" s="174"/>
      <c r="J61" s="178"/>
    </row>
    <row r="62" spans="1:10" ht="18.75">
      <c r="A62" s="58"/>
      <c r="B62" s="220"/>
      <c r="C62" s="100"/>
      <c r="D62" s="101"/>
      <c r="E62" s="102"/>
      <c r="F62" s="102"/>
      <c r="G62" s="122"/>
      <c r="H62" s="43"/>
      <c r="I62" s="174"/>
      <c r="J62" s="178"/>
    </row>
    <row r="63" spans="1:10" ht="18.75">
      <c r="A63" s="58"/>
      <c r="B63" s="220"/>
      <c r="C63" s="104"/>
      <c r="D63" s="101"/>
      <c r="E63" s="102"/>
      <c r="F63" s="102"/>
      <c r="G63" s="103"/>
      <c r="H63" s="43"/>
      <c r="I63" s="174"/>
      <c r="J63" s="178"/>
    </row>
    <row r="64" spans="1:10" ht="18.75">
      <c r="A64" s="58"/>
      <c r="B64" s="192"/>
      <c r="C64" s="122"/>
      <c r="D64" s="133"/>
      <c r="E64" s="132"/>
      <c r="F64" s="132"/>
      <c r="G64" s="122"/>
      <c r="H64" s="43"/>
      <c r="I64" s="174"/>
      <c r="J64" s="178"/>
    </row>
    <row r="65" spans="1:10" ht="18.75">
      <c r="A65" s="58"/>
      <c r="B65" s="192"/>
      <c r="C65" s="122"/>
      <c r="D65" s="133"/>
      <c r="E65" s="132"/>
      <c r="F65" s="132"/>
      <c r="G65" s="122"/>
      <c r="H65" s="43"/>
      <c r="I65" s="174"/>
      <c r="J65" s="178"/>
    </row>
    <row r="66" spans="1:10" ht="18.75">
      <c r="A66" s="58"/>
      <c r="B66" s="186"/>
      <c r="C66" s="144"/>
      <c r="D66" s="77"/>
      <c r="E66" s="145"/>
      <c r="F66" s="146"/>
      <c r="G66" s="13"/>
      <c r="H66" s="43"/>
      <c r="I66" s="174"/>
      <c r="J66" s="178"/>
    </row>
    <row r="67" spans="1:10" ht="18.75">
      <c r="A67" s="58"/>
      <c r="B67" s="200"/>
      <c r="C67" s="137"/>
      <c r="D67" s="114"/>
      <c r="E67" s="113"/>
      <c r="F67" s="115"/>
      <c r="G67" s="113"/>
      <c r="H67" s="43"/>
      <c r="I67" s="174"/>
      <c r="J67" s="178"/>
    </row>
    <row r="68" spans="1:10" ht="18.75">
      <c r="A68" s="58"/>
      <c r="B68" s="186"/>
      <c r="C68" s="112"/>
      <c r="D68" s="77"/>
      <c r="E68" s="63"/>
      <c r="F68" s="78"/>
      <c r="G68" s="122"/>
      <c r="H68" s="43"/>
      <c r="I68" s="174"/>
      <c r="J68" s="178"/>
    </row>
    <row r="69" spans="1:10" ht="18.75">
      <c r="A69" s="58"/>
      <c r="B69" s="233"/>
      <c r="C69" s="3"/>
      <c r="D69" s="14"/>
      <c r="E69" s="33"/>
      <c r="F69" s="33"/>
      <c r="G69" s="31"/>
      <c r="H69" s="48"/>
      <c r="I69" s="173"/>
      <c r="J69" s="181"/>
    </row>
    <row r="70" spans="2:8" ht="15.75">
      <c r="B70" s="1"/>
      <c r="C70" s="2"/>
      <c r="D70" s="1"/>
      <c r="E70" s="2"/>
      <c r="F70" s="2"/>
      <c r="G70" s="27"/>
      <c r="H70" s="48"/>
    </row>
    <row r="71" spans="2:8" ht="15.75">
      <c r="B71" s="6"/>
      <c r="C71" s="7"/>
      <c r="D71" s="6"/>
      <c r="E71" s="8"/>
      <c r="F71" s="8"/>
      <c r="G71" s="29"/>
      <c r="H71" s="48"/>
    </row>
    <row r="72" spans="2:8" ht="15.75">
      <c r="B72" s="1"/>
      <c r="C72" s="2"/>
      <c r="D72" s="14"/>
      <c r="E72" s="2"/>
      <c r="F72" s="2"/>
      <c r="G72" s="32"/>
      <c r="H72" s="48"/>
    </row>
    <row r="73" spans="2:8" ht="15.75">
      <c r="B73" s="4"/>
      <c r="C73" s="3"/>
      <c r="D73" s="14"/>
      <c r="E73" s="33"/>
      <c r="F73" s="33"/>
      <c r="G73" s="31"/>
      <c r="H73" s="48"/>
    </row>
    <row r="74" spans="2:8" ht="15.75">
      <c r="B74" s="1"/>
      <c r="C74" s="14"/>
      <c r="D74" s="1"/>
      <c r="E74" s="10"/>
      <c r="F74" s="10"/>
      <c r="G74" s="27"/>
      <c r="H74" s="48"/>
    </row>
    <row r="75" spans="2:8" ht="15.75">
      <c r="B75" s="1"/>
      <c r="C75" s="9"/>
      <c r="D75" s="1"/>
      <c r="E75" s="10"/>
      <c r="F75" s="10"/>
      <c r="G75" s="28"/>
      <c r="H75" s="48"/>
    </row>
    <row r="76" spans="2:8" ht="15.75">
      <c r="B76" s="9"/>
      <c r="C76" s="11"/>
      <c r="D76" s="1"/>
      <c r="E76" s="12"/>
      <c r="F76" s="12"/>
      <c r="G76" s="30"/>
      <c r="H76" s="48"/>
    </row>
    <row r="77" spans="2:8" ht="15.75">
      <c r="B77" s="14"/>
      <c r="C77" s="15"/>
      <c r="D77" s="1"/>
      <c r="E77" s="2"/>
      <c r="F77" s="2"/>
      <c r="G77" s="39"/>
      <c r="H77" s="48"/>
    </row>
    <row r="78" spans="2:8" ht="15.75">
      <c r="B78" s="1"/>
      <c r="C78" s="2"/>
      <c r="D78" s="14"/>
      <c r="E78" s="2"/>
      <c r="F78" s="2"/>
      <c r="G78" s="27"/>
      <c r="H78" s="48"/>
    </row>
    <row r="79" spans="2:8" ht="15.75">
      <c r="B79" s="1"/>
      <c r="C79" s="9"/>
      <c r="D79" s="1"/>
      <c r="E79" s="10"/>
      <c r="F79" s="10"/>
      <c r="G79" s="27"/>
      <c r="H79" s="48"/>
    </row>
    <row r="80" spans="2:8" ht="15.75">
      <c r="B80" s="14"/>
      <c r="C80" s="15"/>
      <c r="D80" s="1"/>
      <c r="E80" s="2"/>
      <c r="F80" s="2"/>
      <c r="G80" s="39"/>
      <c r="H80" s="48"/>
    </row>
    <row r="81" spans="2:8" ht="15.75">
      <c r="B81" s="14"/>
      <c r="C81" s="15"/>
      <c r="D81" s="1"/>
      <c r="E81" s="2"/>
      <c r="F81" s="2"/>
      <c r="G81" s="39"/>
      <c r="H81" s="48"/>
    </row>
    <row r="82" spans="2:8" ht="15.75">
      <c r="B82" s="1"/>
      <c r="C82" s="2"/>
      <c r="D82" s="1"/>
      <c r="E82" s="2"/>
      <c r="F82" s="2"/>
      <c r="G82" s="27"/>
      <c r="H82" s="48"/>
    </row>
    <row r="83" spans="2:8" ht="15.75">
      <c r="B83" s="1"/>
      <c r="C83" s="14"/>
      <c r="D83" s="1"/>
      <c r="E83" s="10"/>
      <c r="F83" s="10"/>
      <c r="G83" s="27"/>
      <c r="H83" s="48"/>
    </row>
    <row r="84" spans="2:8" ht="15.75">
      <c r="B84" s="1"/>
      <c r="C84" s="2"/>
      <c r="D84" s="1"/>
      <c r="E84" s="2"/>
      <c r="F84" s="2"/>
      <c r="G84" s="27"/>
      <c r="H84" s="48"/>
    </row>
    <row r="85" spans="2:8" ht="15.75">
      <c r="B85" s="1"/>
      <c r="C85" s="14"/>
      <c r="D85" s="1"/>
      <c r="E85" s="10"/>
      <c r="F85" s="10"/>
      <c r="G85" s="27"/>
      <c r="H85" s="48"/>
    </row>
    <row r="86" spans="2:8" ht="15.75">
      <c r="B86" s="1"/>
      <c r="C86" s="9"/>
      <c r="D86" s="1"/>
      <c r="E86" s="10"/>
      <c r="F86" s="10"/>
      <c r="G86" s="28"/>
      <c r="H86" s="48"/>
    </row>
    <row r="87" spans="2:8" ht="15.75">
      <c r="B87" s="14"/>
      <c r="C87" s="15"/>
      <c r="D87" s="1"/>
      <c r="E87" s="2"/>
      <c r="F87" s="2"/>
      <c r="G87" s="39"/>
      <c r="H87" s="48"/>
    </row>
    <row r="88" spans="2:8" ht="15.75">
      <c r="B88" s="14"/>
      <c r="C88" s="15"/>
      <c r="D88" s="1"/>
      <c r="E88" s="2"/>
      <c r="F88" s="2"/>
      <c r="G88" s="39"/>
      <c r="H88" s="48"/>
    </row>
    <row r="89" spans="2:8" ht="15.75">
      <c r="B89" s="14"/>
      <c r="C89" s="3"/>
      <c r="D89" s="1"/>
      <c r="E89" s="2"/>
      <c r="F89" s="2"/>
      <c r="G89" s="39"/>
      <c r="H89" s="48"/>
    </row>
    <row r="90" spans="2:8" ht="15.75">
      <c r="B90" s="14"/>
      <c r="C90" s="5"/>
      <c r="D90" s="1"/>
      <c r="E90" s="2"/>
      <c r="F90" s="2"/>
      <c r="G90" s="39"/>
      <c r="H90" s="48"/>
    </row>
    <row r="91" spans="2:8" ht="15.75">
      <c r="B91" s="6"/>
      <c r="C91" s="7"/>
      <c r="D91" s="1"/>
      <c r="E91" s="8"/>
      <c r="F91" s="8"/>
      <c r="G91" s="27"/>
      <c r="H91" s="48"/>
    </row>
    <row r="92" spans="2:8" ht="15.75">
      <c r="B92" s="14"/>
      <c r="C92" s="11"/>
      <c r="D92" s="1"/>
      <c r="E92" s="2"/>
      <c r="F92" s="2"/>
      <c r="G92" s="29"/>
      <c r="H92" s="48"/>
    </row>
    <row r="93" spans="2:8" ht="15.75">
      <c r="B93" s="6"/>
      <c r="C93" s="7"/>
      <c r="D93" s="6"/>
      <c r="E93" s="8"/>
      <c r="F93" s="8"/>
      <c r="G93" s="29"/>
      <c r="H93" s="48"/>
    </row>
    <row r="94" spans="2:8" ht="15.75">
      <c r="B94" s="1"/>
      <c r="C94" s="2"/>
      <c r="D94" s="14"/>
      <c r="E94" s="2"/>
      <c r="F94" s="2"/>
      <c r="G94" s="32"/>
      <c r="H94" s="48"/>
    </row>
    <row r="95" spans="2:8" ht="15.75">
      <c r="B95" s="1"/>
      <c r="C95" s="2"/>
      <c r="D95" s="14"/>
      <c r="E95" s="2"/>
      <c r="F95" s="2"/>
      <c r="G95" s="32"/>
      <c r="H95" s="48"/>
    </row>
    <row r="96" spans="2:8" ht="15.75">
      <c r="B96" s="1"/>
      <c r="C96" s="16"/>
      <c r="D96" s="14"/>
      <c r="E96" s="2"/>
      <c r="F96" s="2"/>
      <c r="G96" s="32"/>
      <c r="H96" s="48"/>
    </row>
  </sheetData>
  <sheetProtection formatCells="0"/>
  <mergeCells count="12">
    <mergeCell ref="D7:D8"/>
    <mergeCell ref="E7:F7"/>
    <mergeCell ref="A7:A8"/>
    <mergeCell ref="G7:G8"/>
    <mergeCell ref="H7:H8"/>
    <mergeCell ref="J7:J8"/>
    <mergeCell ref="I7:I8"/>
    <mergeCell ref="B3:H3"/>
    <mergeCell ref="B4:H4"/>
    <mergeCell ref="B5:H5"/>
    <mergeCell ref="B7:B8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  <rowBreaks count="1" manualBreakCount="1">
    <brk id="3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="70" zoomScaleNormal="70" zoomScaleSheetLayoutView="70" zoomScalePageLayoutView="0" workbookViewId="0" topLeftCell="A1">
      <selection activeCell="I1" sqref="I1:K16384"/>
    </sheetView>
  </sheetViews>
  <sheetFormatPr defaultColWidth="9.140625" defaultRowHeight="15"/>
  <cols>
    <col min="1" max="1" width="9.140625" style="46" customWidth="1"/>
    <col min="2" max="2" width="22.8515625" style="46" customWidth="1"/>
    <col min="3" max="3" width="18.140625" style="46" customWidth="1"/>
    <col min="4" max="4" width="12.00390625" style="46" customWidth="1"/>
    <col min="5" max="6" width="9.140625" style="46" customWidth="1"/>
    <col min="7" max="7" width="49.8515625" style="46" customWidth="1"/>
    <col min="8" max="8" width="21.00390625" style="46" customWidth="1"/>
    <col min="9" max="9" width="20.140625" style="44" hidden="1" customWidth="1"/>
    <col min="10" max="10" width="18.00390625" style="46" hidden="1" customWidth="1"/>
    <col min="11" max="11" width="0" style="46" hidden="1" customWidth="1"/>
    <col min="12" max="16384" width="9.140625" style="46" customWidth="1"/>
  </cols>
  <sheetData>
    <row r="1" ht="15">
      <c r="H1" s="47" t="s">
        <v>9</v>
      </c>
    </row>
    <row r="3" spans="2:8" ht="15.75" customHeight="1">
      <c r="B3" s="277" t="s">
        <v>10</v>
      </c>
      <c r="C3" s="277"/>
      <c r="D3" s="277"/>
      <c r="E3" s="277"/>
      <c r="F3" s="277"/>
      <c r="G3" s="277"/>
      <c r="H3" s="277"/>
    </row>
    <row r="4" spans="2:8" ht="15.75" customHeight="1">
      <c r="B4" s="277" t="s">
        <v>11</v>
      </c>
      <c r="C4" s="277"/>
      <c r="D4" s="277"/>
      <c r="E4" s="277"/>
      <c r="F4" s="277"/>
      <c r="G4" s="277"/>
      <c r="H4" s="277"/>
    </row>
    <row r="5" spans="2:8" ht="15.75" customHeight="1">
      <c r="B5" s="277" t="s">
        <v>131</v>
      </c>
      <c r="C5" s="277"/>
      <c r="D5" s="277"/>
      <c r="E5" s="277"/>
      <c r="F5" s="277"/>
      <c r="G5" s="277"/>
      <c r="H5" s="277"/>
    </row>
    <row r="6" spans="1:8" ht="16.5" thickBot="1">
      <c r="A6" s="245"/>
      <c r="B6" s="246"/>
      <c r="C6" s="246"/>
      <c r="D6" s="246"/>
      <c r="E6" s="246"/>
      <c r="F6" s="246"/>
      <c r="G6" s="246"/>
      <c r="H6" s="246"/>
    </row>
    <row r="7" spans="1:10" ht="47.25" customHeight="1" thickBot="1">
      <c r="A7" s="275" t="s">
        <v>82</v>
      </c>
      <c r="B7" s="269" t="s">
        <v>1</v>
      </c>
      <c r="C7" s="269" t="s">
        <v>2</v>
      </c>
      <c r="D7" s="269" t="s">
        <v>3</v>
      </c>
      <c r="E7" s="278" t="s">
        <v>6</v>
      </c>
      <c r="F7" s="280"/>
      <c r="G7" s="269" t="s">
        <v>7</v>
      </c>
      <c r="H7" s="269" t="s">
        <v>8</v>
      </c>
      <c r="I7" s="273" t="s">
        <v>29</v>
      </c>
      <c r="J7" s="271" t="s">
        <v>50</v>
      </c>
    </row>
    <row r="8" spans="1:10" ht="33.75" customHeight="1" thickBot="1">
      <c r="A8" s="276"/>
      <c r="B8" s="270"/>
      <c r="C8" s="270"/>
      <c r="D8" s="270"/>
      <c r="E8" s="248" t="s">
        <v>4</v>
      </c>
      <c r="F8" s="247" t="s">
        <v>5</v>
      </c>
      <c r="G8" s="270"/>
      <c r="H8" s="270"/>
      <c r="I8" s="274"/>
      <c r="J8" s="272"/>
    </row>
    <row r="9" spans="1:10" ht="18.75">
      <c r="A9" s="224"/>
      <c r="B9" s="240"/>
      <c r="C9" s="241"/>
      <c r="D9" s="242"/>
      <c r="E9" s="243"/>
      <c r="F9" s="244"/>
      <c r="G9" s="167"/>
      <c r="H9" s="173"/>
      <c r="I9" s="172"/>
      <c r="J9" s="182"/>
    </row>
    <row r="10" spans="1:10" ht="18.75">
      <c r="A10" s="225"/>
      <c r="B10" s="220"/>
      <c r="C10" s="160"/>
      <c r="D10" s="91"/>
      <c r="E10" s="2"/>
      <c r="F10" s="2"/>
      <c r="G10" s="13"/>
      <c r="H10" s="43"/>
      <c r="I10" s="174"/>
      <c r="J10" s="183"/>
    </row>
    <row r="11" spans="1:10" ht="18.75">
      <c r="A11" s="225"/>
      <c r="B11" s="220"/>
      <c r="C11" s="160"/>
      <c r="D11" s="91"/>
      <c r="E11" s="2"/>
      <c r="F11" s="3"/>
      <c r="G11" s="13"/>
      <c r="H11" s="43"/>
      <c r="I11" s="174"/>
      <c r="J11" s="183"/>
    </row>
    <row r="12" spans="1:10" ht="18.75">
      <c r="A12" s="225"/>
      <c r="B12" s="192"/>
      <c r="C12" s="122"/>
      <c r="D12" s="133"/>
      <c r="E12" s="132"/>
      <c r="F12" s="132"/>
      <c r="G12" s="13"/>
      <c r="H12" s="43"/>
      <c r="I12" s="174"/>
      <c r="J12" s="183"/>
    </row>
    <row r="13" spans="1:10" ht="18.75">
      <c r="A13" s="225"/>
      <c r="B13" s="192"/>
      <c r="C13" s="122"/>
      <c r="D13" s="133"/>
      <c r="E13" s="132"/>
      <c r="F13" s="132"/>
      <c r="G13" s="13"/>
      <c r="H13" s="43"/>
      <c r="I13" s="174"/>
      <c r="J13" s="183"/>
    </row>
    <row r="14" spans="1:10" ht="18.75">
      <c r="A14" s="225"/>
      <c r="B14" s="222"/>
      <c r="C14" s="3"/>
      <c r="D14" s="91"/>
      <c r="E14" s="2"/>
      <c r="F14" s="162"/>
      <c r="G14" s="13"/>
      <c r="H14" s="48"/>
      <c r="I14" s="174"/>
      <c r="J14" s="183"/>
    </row>
    <row r="15" spans="1:10" ht="18.75">
      <c r="A15" s="225"/>
      <c r="B15" s="233"/>
      <c r="C15" s="3"/>
      <c r="D15" s="81"/>
      <c r="E15" s="163"/>
      <c r="F15" s="163"/>
      <c r="G15" s="164"/>
      <c r="H15" s="43"/>
      <c r="I15" s="174"/>
      <c r="J15" s="183"/>
    </row>
    <row r="16" spans="1:10" ht="18.75">
      <c r="A16" s="225"/>
      <c r="B16" s="233"/>
      <c r="C16" s="3"/>
      <c r="D16" s="81"/>
      <c r="E16" s="163"/>
      <c r="F16" s="163"/>
      <c r="G16" s="164"/>
      <c r="H16" s="48"/>
      <c r="I16" s="174"/>
      <c r="J16" s="183"/>
    </row>
    <row r="17" spans="1:10" ht="18.75">
      <c r="A17" s="225"/>
      <c r="B17" s="233"/>
      <c r="C17" s="14"/>
      <c r="D17" s="81"/>
      <c r="E17" s="163"/>
      <c r="F17" s="2"/>
      <c r="G17" s="164"/>
      <c r="H17" s="43"/>
      <c r="I17" s="174"/>
      <c r="J17" s="183"/>
    </row>
    <row r="18" spans="1:10" ht="18.75">
      <c r="A18" s="225"/>
      <c r="B18" s="222"/>
      <c r="C18" s="3"/>
      <c r="D18" s="131"/>
      <c r="E18" s="132"/>
      <c r="F18" s="132"/>
      <c r="G18" s="13"/>
      <c r="H18" s="48"/>
      <c r="I18" s="174"/>
      <c r="J18" s="183"/>
    </row>
    <row r="19" spans="1:10" ht="18.75">
      <c r="A19" s="225"/>
      <c r="B19" s="192"/>
      <c r="C19" s="122"/>
      <c r="D19" s="131"/>
      <c r="E19" s="132"/>
      <c r="F19" s="132"/>
      <c r="G19" s="165"/>
      <c r="H19" s="43"/>
      <c r="I19" s="174"/>
      <c r="J19" s="183"/>
    </row>
    <row r="20" spans="1:10" ht="18.75">
      <c r="A20" s="225"/>
      <c r="B20" s="220"/>
      <c r="C20" s="160"/>
      <c r="D20" s="91"/>
      <c r="E20" s="2"/>
      <c r="F20" s="2"/>
      <c r="G20" s="161"/>
      <c r="H20" s="48"/>
      <c r="I20" s="174"/>
      <c r="J20" s="183"/>
    </row>
    <row r="21" spans="1:10" ht="18.75">
      <c r="A21" s="225"/>
      <c r="B21" s="220"/>
      <c r="C21" s="160"/>
      <c r="D21" s="91"/>
      <c r="E21" s="2"/>
      <c r="F21" s="3"/>
      <c r="G21" s="13"/>
      <c r="H21" s="43"/>
      <c r="I21" s="174"/>
      <c r="J21" s="183"/>
    </row>
    <row r="22" spans="1:10" ht="18.75">
      <c r="A22" s="225"/>
      <c r="B22" s="220"/>
      <c r="C22" s="3"/>
      <c r="D22" s="91"/>
      <c r="E22" s="2"/>
      <c r="F22" s="2"/>
      <c r="G22" s="13"/>
      <c r="H22" s="43"/>
      <c r="I22" s="174"/>
      <c r="J22" s="183"/>
    </row>
    <row r="23" spans="1:10" ht="18.75">
      <c r="A23" s="225"/>
      <c r="B23" s="220"/>
      <c r="C23" s="3"/>
      <c r="D23" s="91"/>
      <c r="E23" s="2"/>
      <c r="F23" s="162"/>
      <c r="G23" s="13"/>
      <c r="H23" s="43"/>
      <c r="I23" s="174"/>
      <c r="J23" s="183"/>
    </row>
    <row r="24" spans="1:10" ht="18.75">
      <c r="A24" s="225"/>
      <c r="B24" s="222"/>
      <c r="C24" s="3"/>
      <c r="D24" s="91"/>
      <c r="E24" s="10"/>
      <c r="F24" s="10"/>
      <c r="G24" s="13"/>
      <c r="H24" s="43"/>
      <c r="I24" s="174"/>
      <c r="J24" s="183"/>
    </row>
    <row r="25" spans="1:10" ht="18.75">
      <c r="A25" s="225"/>
      <c r="B25" s="222"/>
      <c r="C25" s="9"/>
      <c r="D25" s="91"/>
      <c r="E25" s="10"/>
      <c r="F25" s="10"/>
      <c r="G25" s="13"/>
      <c r="H25" s="48"/>
      <c r="I25" s="174"/>
      <c r="J25" s="183"/>
    </row>
    <row r="26" spans="1:10" ht="18.75">
      <c r="A26" s="225"/>
      <c r="B26" s="222"/>
      <c r="C26" s="11"/>
      <c r="D26" s="91"/>
      <c r="E26" s="10"/>
      <c r="F26" s="2"/>
      <c r="G26" s="13"/>
      <c r="H26" s="43"/>
      <c r="I26" s="174"/>
      <c r="J26" s="183"/>
    </row>
    <row r="27" spans="1:10" ht="18.75">
      <c r="A27" s="225"/>
      <c r="B27" s="220"/>
      <c r="C27" s="160"/>
      <c r="D27" s="91"/>
      <c r="E27" s="2"/>
      <c r="F27" s="2"/>
      <c r="G27" s="165"/>
      <c r="H27" s="48"/>
      <c r="I27" s="174"/>
      <c r="J27" s="183"/>
    </row>
    <row r="28" spans="1:10" ht="18.75">
      <c r="A28" s="225"/>
      <c r="B28" s="233"/>
      <c r="C28" s="3"/>
      <c r="D28" s="81"/>
      <c r="E28" s="163"/>
      <c r="F28" s="163"/>
      <c r="G28" s="13"/>
      <c r="H28" s="43"/>
      <c r="I28" s="174"/>
      <c r="J28" s="183"/>
    </row>
    <row r="29" spans="1:10" ht="18.75">
      <c r="A29" s="225"/>
      <c r="B29" s="222"/>
      <c r="C29" s="3"/>
      <c r="D29" s="91"/>
      <c r="E29" s="10"/>
      <c r="F29" s="10"/>
      <c r="G29" s="161"/>
      <c r="H29" s="48"/>
      <c r="I29" s="174"/>
      <c r="J29" s="183"/>
    </row>
    <row r="30" spans="1:10" ht="18.75">
      <c r="A30" s="225"/>
      <c r="B30" s="222"/>
      <c r="C30" s="3"/>
      <c r="D30" s="91"/>
      <c r="E30" s="2"/>
      <c r="F30" s="162"/>
      <c r="G30" s="161"/>
      <c r="H30" s="48"/>
      <c r="I30" s="174"/>
      <c r="J30" s="183"/>
    </row>
    <row r="31" spans="1:10" ht="18.75">
      <c r="A31" s="225"/>
      <c r="B31" s="222"/>
      <c r="C31" s="3"/>
      <c r="D31" s="91"/>
      <c r="E31" s="2"/>
      <c r="F31" s="162"/>
      <c r="G31" s="2"/>
      <c r="H31" s="43"/>
      <c r="I31" s="174"/>
      <c r="J31" s="183"/>
    </row>
    <row r="32" spans="1:10" ht="18.75">
      <c r="A32" s="225"/>
      <c r="B32" s="220"/>
      <c r="C32" s="166"/>
      <c r="D32" s="91"/>
      <c r="E32" s="2"/>
      <c r="F32" s="2"/>
      <c r="G32" s="161"/>
      <c r="H32" s="48"/>
      <c r="I32" s="174"/>
      <c r="J32" s="183"/>
    </row>
    <row r="33" spans="1:10" ht="18.75">
      <c r="A33" s="225"/>
      <c r="B33" s="191"/>
      <c r="C33" s="18"/>
      <c r="D33" s="75"/>
      <c r="E33" s="119"/>
      <c r="F33" s="119"/>
      <c r="G33" s="161"/>
      <c r="H33" s="48"/>
      <c r="I33" s="174"/>
      <c r="J33" s="183"/>
    </row>
    <row r="34" spans="1:10" ht="18.75">
      <c r="A34" s="225"/>
      <c r="B34" s="231"/>
      <c r="C34" s="116"/>
      <c r="D34" s="110"/>
      <c r="E34" s="150"/>
      <c r="F34" s="169"/>
      <c r="G34" s="13"/>
      <c r="H34" s="43"/>
      <c r="I34" s="174"/>
      <c r="J34" s="183"/>
    </row>
    <row r="35" spans="1:10" ht="18.75">
      <c r="A35" s="225"/>
      <c r="B35" s="198"/>
      <c r="C35" s="168"/>
      <c r="D35" s="94"/>
      <c r="E35" s="93"/>
      <c r="F35" s="95"/>
      <c r="G35" s="161"/>
      <c r="H35" s="48"/>
      <c r="I35" s="174"/>
      <c r="J35" s="183"/>
    </row>
    <row r="36" spans="1:10" ht="18.75">
      <c r="A36" s="225"/>
      <c r="B36" s="200"/>
      <c r="C36" s="137"/>
      <c r="D36" s="80"/>
      <c r="E36" s="113"/>
      <c r="F36" s="115"/>
      <c r="G36" s="167"/>
      <c r="H36" s="43"/>
      <c r="I36" s="174"/>
      <c r="J36" s="183"/>
    </row>
    <row r="37" spans="1:10" ht="18.75">
      <c r="A37" s="225"/>
      <c r="B37" s="191"/>
      <c r="C37" s="18"/>
      <c r="D37" s="75"/>
      <c r="E37" s="119"/>
      <c r="F37" s="119"/>
      <c r="G37" s="13"/>
      <c r="H37" s="43"/>
      <c r="I37" s="174"/>
      <c r="J37" s="183"/>
    </row>
    <row r="38" spans="1:10" ht="18.75">
      <c r="A38" s="225"/>
      <c r="B38" s="191"/>
      <c r="C38" s="18"/>
      <c r="D38" s="75"/>
      <c r="E38" s="119"/>
      <c r="F38" s="119"/>
      <c r="G38" s="13"/>
      <c r="H38" s="43"/>
      <c r="I38" s="174"/>
      <c r="J38" s="183"/>
    </row>
    <row r="39" spans="1:10" ht="18.75">
      <c r="A39" s="225"/>
      <c r="B39" s="126"/>
      <c r="C39" s="18"/>
      <c r="D39" s="79"/>
      <c r="E39" s="24"/>
      <c r="F39" s="24"/>
      <c r="G39" s="13"/>
      <c r="H39" s="48"/>
      <c r="I39" s="174"/>
      <c r="J39" s="183"/>
    </row>
    <row r="40" spans="1:10" ht="18.75">
      <c r="A40" s="225"/>
      <c r="B40" s="126"/>
      <c r="C40" s="18"/>
      <c r="D40" s="79"/>
      <c r="E40" s="24"/>
      <c r="F40" s="24"/>
      <c r="G40" s="13"/>
      <c r="H40" s="48"/>
      <c r="I40" s="174"/>
      <c r="J40" s="183"/>
    </row>
    <row r="41" spans="1:10" ht="18.75">
      <c r="A41" s="225"/>
      <c r="B41" s="201"/>
      <c r="C41" s="138"/>
      <c r="D41" s="117"/>
      <c r="E41" s="118"/>
      <c r="F41" s="148"/>
      <c r="G41" s="13"/>
      <c r="H41" s="43"/>
      <c r="I41" s="174"/>
      <c r="J41" s="183"/>
    </row>
    <row r="42" spans="1:10" ht="18.75">
      <c r="A42" s="225"/>
      <c r="B42" s="215"/>
      <c r="C42" s="142"/>
      <c r="D42" s="77"/>
      <c r="E42" s="63"/>
      <c r="F42" s="63"/>
      <c r="G42" s="13"/>
      <c r="H42" s="48"/>
      <c r="I42" s="174"/>
      <c r="J42" s="183"/>
    </row>
    <row r="43" spans="1:10" ht="18.75">
      <c r="A43" s="225"/>
      <c r="B43" s="220"/>
      <c r="C43" s="112"/>
      <c r="D43" s="77"/>
      <c r="E43" s="63"/>
      <c r="F43" s="78"/>
      <c r="G43" s="13"/>
      <c r="H43" s="43"/>
      <c r="I43" s="174"/>
      <c r="J43" s="183"/>
    </row>
    <row r="44" spans="1:10" ht="18.75">
      <c r="A44" s="225"/>
      <c r="B44" s="218"/>
      <c r="C44" s="66"/>
      <c r="D44" s="80"/>
      <c r="E44" s="38"/>
      <c r="F44" s="38"/>
      <c r="G44" s="13"/>
      <c r="H44" s="48"/>
      <c r="I44" s="174"/>
      <c r="J44" s="183"/>
    </row>
    <row r="45" spans="1:10" ht="18.75">
      <c r="A45" s="225"/>
      <c r="B45" s="231"/>
      <c r="C45" s="149"/>
      <c r="D45" s="110"/>
      <c r="E45" s="150"/>
      <c r="F45" s="171"/>
      <c r="G45" s="161"/>
      <c r="H45" s="48"/>
      <c r="I45" s="174"/>
      <c r="J45" s="183"/>
    </row>
    <row r="46" spans="1:10" ht="18.75">
      <c r="A46" s="225"/>
      <c r="B46" s="198"/>
      <c r="C46" s="168"/>
      <c r="D46" s="77"/>
      <c r="E46" s="93"/>
      <c r="F46" s="95"/>
      <c r="G46" s="13"/>
      <c r="H46" s="43"/>
      <c r="I46" s="174"/>
      <c r="J46" s="183"/>
    </row>
    <row r="47" spans="1:10" ht="18.75">
      <c r="A47" s="225"/>
      <c r="B47" s="186"/>
      <c r="C47" s="112"/>
      <c r="D47" s="77"/>
      <c r="E47" s="63"/>
      <c r="F47" s="78"/>
      <c r="G47" s="170"/>
      <c r="H47" s="43"/>
      <c r="I47" s="174"/>
      <c r="J47" s="183"/>
    </row>
    <row r="48" spans="1:10" ht="18.75">
      <c r="A48" s="225"/>
      <c r="B48" s="218"/>
      <c r="C48" s="141"/>
      <c r="D48" s="77"/>
      <c r="E48" s="38"/>
      <c r="F48" s="38"/>
      <c r="G48" s="63"/>
      <c r="H48" s="48"/>
      <c r="I48" s="174"/>
      <c r="J48" s="183"/>
    </row>
    <row r="49" spans="1:10" ht="18.75">
      <c r="A49" s="225"/>
      <c r="B49" s="218"/>
      <c r="C49" s="141"/>
      <c r="D49" s="94"/>
      <c r="E49" s="38"/>
      <c r="F49" s="38"/>
      <c r="G49" s="63"/>
      <c r="H49" s="48"/>
      <c r="I49" s="174"/>
      <c r="J49" s="183"/>
    </row>
    <row r="50" spans="1:10" ht="18.75">
      <c r="A50" s="225"/>
      <c r="B50" s="222"/>
      <c r="C50" s="3"/>
      <c r="D50" s="1"/>
      <c r="E50" s="10"/>
      <c r="F50" s="2"/>
      <c r="G50" s="13"/>
      <c r="H50" s="43"/>
      <c r="I50" s="174"/>
      <c r="J50" s="183"/>
    </row>
    <row r="51" spans="1:10" ht="18.75">
      <c r="A51" s="225"/>
      <c r="B51" s="222"/>
      <c r="C51" s="9"/>
      <c r="D51" s="1"/>
      <c r="E51" s="10"/>
      <c r="F51" s="10"/>
      <c r="G51" s="13"/>
      <c r="H51" s="43"/>
      <c r="I51" s="174"/>
      <c r="J51" s="183"/>
    </row>
    <row r="52" spans="1:10" ht="18.75">
      <c r="A52" s="225"/>
      <c r="B52" s="234"/>
      <c r="C52" s="7"/>
      <c r="D52" s="6"/>
      <c r="E52" s="8"/>
      <c r="F52" s="8"/>
      <c r="G52" s="29"/>
      <c r="H52" s="48"/>
      <c r="J52" s="183"/>
    </row>
    <row r="53" spans="1:8" ht="15.75">
      <c r="A53" s="225"/>
      <c r="B53" s="222"/>
      <c r="C53" s="2"/>
      <c r="D53" s="14"/>
      <c r="E53" s="2"/>
      <c r="F53" s="2"/>
      <c r="G53" s="32"/>
      <c r="H53" s="48"/>
    </row>
    <row r="54" spans="1:8" ht="15.75">
      <c r="A54" s="225"/>
      <c r="B54" s="222"/>
      <c r="C54" s="2"/>
      <c r="D54" s="14"/>
      <c r="E54" s="2"/>
      <c r="F54" s="2"/>
      <c r="G54" s="32"/>
      <c r="H54" s="48"/>
    </row>
    <row r="55" spans="1:8" ht="15.75">
      <c r="A55" s="225"/>
      <c r="B55" s="222"/>
      <c r="C55" s="16"/>
      <c r="D55" s="14"/>
      <c r="E55" s="2"/>
      <c r="F55" s="2"/>
      <c r="G55" s="32"/>
      <c r="H55" s="48"/>
    </row>
    <row r="56" spans="1:8" ht="15.75">
      <c r="A56" s="225"/>
      <c r="B56" s="222"/>
      <c r="C56" s="3"/>
      <c r="D56" s="14"/>
      <c r="E56" s="12"/>
      <c r="F56" s="2"/>
      <c r="G56" s="32"/>
      <c r="H56" s="48"/>
    </row>
    <row r="57" spans="1:8" ht="15.75">
      <c r="A57" s="225"/>
      <c r="B57" s="222"/>
      <c r="C57" s="3"/>
      <c r="D57" s="14"/>
      <c r="E57" s="2"/>
      <c r="F57" s="2"/>
      <c r="G57" s="32"/>
      <c r="H57" s="48"/>
    </row>
    <row r="58" spans="1:8" ht="15.75">
      <c r="A58" s="225"/>
      <c r="B58" s="222"/>
      <c r="C58" s="3"/>
      <c r="D58" s="14"/>
      <c r="E58" s="2"/>
      <c r="F58" s="2"/>
      <c r="G58" s="39"/>
      <c r="H58" s="48"/>
    </row>
    <row r="59" spans="1:8" ht="15.75">
      <c r="A59" s="225"/>
      <c r="B59" s="233"/>
      <c r="C59" s="3"/>
      <c r="D59" s="14"/>
      <c r="E59" s="33"/>
      <c r="F59" s="33"/>
      <c r="G59" s="31"/>
      <c r="H59" s="48"/>
    </row>
    <row r="60" spans="1:8" ht="15.75">
      <c r="A60" s="225"/>
      <c r="B60" s="233"/>
      <c r="C60" s="3"/>
      <c r="D60" s="14"/>
      <c r="E60" s="34"/>
      <c r="F60" s="34"/>
      <c r="G60" s="28"/>
      <c r="H60" s="48"/>
    </row>
    <row r="61" spans="1:8" ht="15.75">
      <c r="A61" s="225"/>
      <c r="B61" s="222"/>
      <c r="C61" s="2"/>
      <c r="D61" s="1"/>
      <c r="E61" s="2"/>
      <c r="F61" s="2"/>
      <c r="G61" s="27"/>
      <c r="H61" s="48"/>
    </row>
    <row r="62" spans="1:8" ht="15.75">
      <c r="A62" s="225"/>
      <c r="B62" s="234"/>
      <c r="C62" s="15"/>
      <c r="D62" s="1"/>
      <c r="E62" s="2"/>
      <c r="F62" s="2"/>
      <c r="G62" s="27"/>
      <c r="H62" s="48"/>
    </row>
    <row r="63" spans="1:8" ht="15.75">
      <c r="A63" s="225"/>
      <c r="B63" s="234"/>
      <c r="C63" s="15"/>
      <c r="D63" s="1"/>
      <c r="E63" s="2"/>
      <c r="F63" s="2"/>
      <c r="G63" s="27"/>
      <c r="H63" s="48"/>
    </row>
    <row r="64" spans="1:8" ht="15.75">
      <c r="A64" s="225"/>
      <c r="B64" s="222"/>
      <c r="C64" s="2"/>
      <c r="D64" s="1"/>
      <c r="E64" s="2"/>
      <c r="F64" s="2"/>
      <c r="G64" s="27"/>
      <c r="H64" s="48"/>
    </row>
    <row r="65" spans="1:8" ht="15.75">
      <c r="A65" s="225"/>
      <c r="B65" s="234"/>
      <c r="C65" s="7"/>
      <c r="D65" s="6"/>
      <c r="E65" s="8"/>
      <c r="F65" s="8"/>
      <c r="G65" s="29"/>
      <c r="H65" s="48"/>
    </row>
    <row r="66" spans="1:8" ht="15.75">
      <c r="A66" s="225"/>
      <c r="B66" s="235"/>
      <c r="C66" s="61"/>
      <c r="D66" s="61"/>
      <c r="E66" s="62"/>
      <c r="F66" s="63"/>
      <c r="G66" s="64"/>
      <c r="H66" s="48"/>
    </row>
    <row r="67" spans="1:8" ht="15.75">
      <c r="A67" s="225"/>
      <c r="B67" s="236"/>
      <c r="C67" s="59"/>
      <c r="D67" s="25"/>
      <c r="E67" s="38"/>
      <c r="F67" s="38"/>
      <c r="G67" s="60"/>
      <c r="H67" s="48"/>
    </row>
    <row r="68" spans="1:8" ht="15.75">
      <c r="A68" s="225"/>
      <c r="B68" s="237"/>
      <c r="C68" s="21"/>
      <c r="D68" s="22"/>
      <c r="E68" s="20"/>
      <c r="F68" s="20"/>
      <c r="G68" s="28"/>
      <c r="H68" s="48"/>
    </row>
    <row r="69" spans="1:8" ht="15.75">
      <c r="A69" s="225"/>
      <c r="B69" s="191"/>
      <c r="C69" s="18"/>
      <c r="D69" s="19"/>
      <c r="E69" s="35"/>
      <c r="F69" s="35"/>
      <c r="G69" s="54"/>
      <c r="H69" s="48"/>
    </row>
    <row r="70" spans="1:8" ht="15.75">
      <c r="A70" s="225"/>
      <c r="B70" s="126"/>
      <c r="C70" s="23"/>
      <c r="D70" s="22"/>
      <c r="E70" s="24"/>
      <c r="F70" s="24"/>
      <c r="G70" s="55"/>
      <c r="H70" s="48"/>
    </row>
    <row r="71" spans="1:8" ht="15.75">
      <c r="A71" s="225"/>
      <c r="B71" s="238"/>
      <c r="C71" s="13"/>
      <c r="D71" s="36"/>
      <c r="E71" s="10"/>
      <c r="F71" s="10"/>
      <c r="G71" s="28"/>
      <c r="H71" s="48"/>
    </row>
    <row r="72" spans="1:8" ht="15.75">
      <c r="A72" s="225"/>
      <c r="B72" s="238"/>
      <c r="C72" s="13"/>
      <c r="D72" s="36"/>
      <c r="E72" s="10"/>
      <c r="F72" s="10"/>
      <c r="G72" s="28"/>
      <c r="H72" s="48"/>
    </row>
    <row r="73" spans="1:8" ht="15.75">
      <c r="A73" s="225"/>
      <c r="B73" s="238"/>
      <c r="C73" s="13"/>
      <c r="D73" s="36"/>
      <c r="E73" s="10"/>
      <c r="F73" s="10"/>
      <c r="G73" s="28"/>
      <c r="H73" s="48"/>
    </row>
    <row r="74" spans="1:8" ht="15.75">
      <c r="A74" s="225"/>
      <c r="B74" s="238"/>
      <c r="C74" s="13"/>
      <c r="D74" s="37"/>
      <c r="E74" s="10"/>
      <c r="F74" s="10"/>
      <c r="G74" s="28"/>
      <c r="H74" s="48"/>
    </row>
    <row r="75" spans="1:8" ht="15.75">
      <c r="A75" s="225"/>
      <c r="B75" s="239"/>
      <c r="C75" s="38"/>
      <c r="D75" s="61"/>
      <c r="E75" s="38"/>
      <c r="F75" s="26"/>
      <c r="G75" s="56"/>
      <c r="H75" s="48"/>
    </row>
    <row r="78" ht="15.75">
      <c r="H78" s="57"/>
    </row>
    <row r="79" ht="15.75">
      <c r="H79" s="57"/>
    </row>
  </sheetData>
  <sheetProtection formatCells="0"/>
  <mergeCells count="12">
    <mergeCell ref="B3:H3"/>
    <mergeCell ref="B4:H4"/>
    <mergeCell ref="B5:H5"/>
    <mergeCell ref="I7:I8"/>
    <mergeCell ref="B7:B8"/>
    <mergeCell ref="C7:C8"/>
    <mergeCell ref="A7:A8"/>
    <mergeCell ref="D7:D8"/>
    <mergeCell ref="E7:F7"/>
    <mergeCell ref="G7:G8"/>
    <mergeCell ref="H7:H8"/>
    <mergeCell ref="J7:J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J15" sqref="J15"/>
    </sheetView>
  </sheetViews>
  <sheetFormatPr defaultColWidth="9.140625" defaultRowHeight="15"/>
  <cols>
    <col min="1" max="5" width="10.7109375" style="40" customWidth="1"/>
    <col min="6" max="6" width="20.140625" style="40" customWidth="1"/>
    <col min="7" max="7" width="21.7109375" style="40" customWidth="1"/>
    <col min="8" max="8" width="20.28125" style="40" customWidth="1"/>
    <col min="9" max="9" width="19.00390625" style="40" customWidth="1"/>
    <col min="10" max="10" width="20.140625" style="40" customWidth="1"/>
    <col min="11" max="15" width="10.7109375" style="40" customWidth="1"/>
    <col min="16" max="16384" width="9.140625" style="40" customWidth="1"/>
  </cols>
  <sheetData>
    <row r="1" ht="15">
      <c r="O1" s="41" t="s">
        <v>28</v>
      </c>
    </row>
    <row r="4" spans="1:15" ht="15.75">
      <c r="A4" s="277" t="s">
        <v>85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</row>
    <row r="6" spans="1:15" ht="15.75">
      <c r="A6" s="282" t="s">
        <v>26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ht="15.75">
      <c r="A7" s="282" t="s">
        <v>27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1:15" ht="15.75">
      <c r="A8" s="277" t="s">
        <v>84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10" spans="1:15" ht="15.75" customHeight="1">
      <c r="A10" s="281" t="s">
        <v>87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</row>
    <row r="11" spans="1:15" ht="15.75">
      <c r="A11" s="283" t="s">
        <v>25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1" t="s">
        <v>24</v>
      </c>
      <c r="L11" s="281"/>
      <c r="M11" s="281"/>
      <c r="N11" s="281"/>
      <c r="O11" s="281"/>
    </row>
    <row r="12" spans="1:15" ht="15.75">
      <c r="A12" s="281" t="s">
        <v>23</v>
      </c>
      <c r="B12" s="281" t="s">
        <v>22</v>
      </c>
      <c r="C12" s="281" t="s">
        <v>21</v>
      </c>
      <c r="D12" s="281" t="s">
        <v>20</v>
      </c>
      <c r="E12" s="283" t="s">
        <v>86</v>
      </c>
      <c r="F12" s="283"/>
      <c r="G12" s="283"/>
      <c r="H12" s="283"/>
      <c r="I12" s="283"/>
      <c r="J12" s="283"/>
      <c r="K12" s="281" t="s">
        <v>23</v>
      </c>
      <c r="L12" s="281" t="s">
        <v>22</v>
      </c>
      <c r="M12" s="281" t="s">
        <v>21</v>
      </c>
      <c r="N12" s="281" t="s">
        <v>20</v>
      </c>
      <c r="O12" s="281" t="s">
        <v>19</v>
      </c>
    </row>
    <row r="13" spans="1:15" ht="15.75">
      <c r="A13" s="281"/>
      <c r="B13" s="281"/>
      <c r="C13" s="281"/>
      <c r="D13" s="281"/>
      <c r="E13" s="281" t="s">
        <v>18</v>
      </c>
      <c r="F13" s="284" t="s">
        <v>17</v>
      </c>
      <c r="G13" s="285"/>
      <c r="H13" s="285"/>
      <c r="I13" s="285"/>
      <c r="J13" s="286"/>
      <c r="K13" s="281"/>
      <c r="L13" s="281"/>
      <c r="M13" s="281"/>
      <c r="N13" s="281"/>
      <c r="O13" s="281"/>
    </row>
    <row r="14" spans="1:15" ht="114.75" customHeight="1">
      <c r="A14" s="281"/>
      <c r="B14" s="281"/>
      <c r="C14" s="281"/>
      <c r="D14" s="281"/>
      <c r="E14" s="281"/>
      <c r="F14" s="42" t="s">
        <v>16</v>
      </c>
      <c r="G14" s="42" t="s">
        <v>15</v>
      </c>
      <c r="H14" s="42" t="s">
        <v>14</v>
      </c>
      <c r="I14" s="42" t="s">
        <v>13</v>
      </c>
      <c r="J14" s="42" t="s">
        <v>12</v>
      </c>
      <c r="K14" s="281"/>
      <c r="L14" s="281"/>
      <c r="M14" s="281"/>
      <c r="N14" s="281"/>
      <c r="O14" s="281"/>
    </row>
    <row r="15" spans="1:15" s="44" customFormat="1" ht="37.5" customHeight="1">
      <c r="A15" s="45">
        <f>COUNTIF('кв.I Ф2'!B9:'кв.I Ф2'!B200,"&lt;&gt;"&amp;"")</f>
        <v>30</v>
      </c>
      <c r="B15" s="45">
        <f>COUNTIF('кв.II Ф2'!B9:'кв.II Ф2'!B200,"&lt;&gt;"&amp;"")</f>
        <v>37</v>
      </c>
      <c r="C15" s="45">
        <f>COUNTIF('кв.III Ф2'!B9:'кв.III Ф2'!B200,"&lt;&gt;"&amp;"")</f>
        <v>0</v>
      </c>
      <c r="D15" s="45">
        <f>COUNTIF('кв.IV Ф2'!B9:'кв.IV Ф2'!B202,"&lt;&gt;"&amp;"")</f>
        <v>0</v>
      </c>
      <c r="E15" s="45">
        <f>SUM(A15:D15)</f>
        <v>67</v>
      </c>
      <c r="F15" s="45">
        <f>COUNTIF('кв.I Ф2'!I9:I200,"1")+COUNTIF('кв.II Ф2'!I9:I200,"1")+COUNTIF('кв.III Ф2'!I9:I200,"1")+COUNTIF('кв.IV Ф2'!I9:I202,"1")</f>
        <v>39</v>
      </c>
      <c r="G15" s="45">
        <f>COUNTIF('кв.I Ф2'!I9:I200,"2")+COUNTIF('кв.II Ф2'!I9:I200,"2")+COUNTIF('кв.III Ф2'!I9:I200,"2")+COUNTIF('кв.IV Ф2'!I9:I202,"2")</f>
        <v>3</v>
      </c>
      <c r="H15" s="45">
        <f>COUNTIF('кв.I Ф2'!I9:I200,"3")+COUNTIF('кв.II Ф2'!I9:I200,"3")+COUNTIF('кв.III Ф2'!I9:I200,"3")+COUNTIF('кв.IV Ф2'!I9:I202,"3")</f>
        <v>11</v>
      </c>
      <c r="I15" s="45">
        <f>COUNTIF('кв.I Ф2'!I9:I200,"4")+COUNTIF('кв.II Ф2'!I9:I200,"4")+COUNTIF('кв.III Ф2'!I9:I200,"4")+COUNTIF('кв.IV Ф2'!I9:I202,"4")</f>
        <v>9</v>
      </c>
      <c r="J15" s="45">
        <f>COUNTIF('кв.I Ф2'!I9:I200,"5")+COUNTIF('кв.II Ф2'!I9:I200,"5")+COUNTIF('кв.III Ф2'!I9:I200,"5")+COUNTIF('кв.IV Ф2'!I9:I202,"5")</f>
        <v>3</v>
      </c>
      <c r="K15" s="43">
        <v>27.09</v>
      </c>
      <c r="L15" s="43">
        <v>19.22</v>
      </c>
      <c r="M15" s="43"/>
      <c r="N15" s="43"/>
      <c r="O15" s="43">
        <f>SUM(K15:N15)</f>
        <v>46.31</v>
      </c>
    </row>
  </sheetData>
  <sheetProtection password="CF3E" sheet="1" objects="1" scenarios="1"/>
  <mergeCells count="19">
    <mergeCell ref="D12:D14"/>
    <mergeCell ref="O12:O14"/>
    <mergeCell ref="F13:J13"/>
    <mergeCell ref="E13:E14"/>
    <mergeCell ref="N12:N14"/>
    <mergeCell ref="E12:J12"/>
    <mergeCell ref="K12:K14"/>
    <mergeCell ref="L12:L14"/>
    <mergeCell ref="M12:M14"/>
    <mergeCell ref="A12:A14"/>
    <mergeCell ref="B12:B14"/>
    <mergeCell ref="A10:O10"/>
    <mergeCell ref="A4:O4"/>
    <mergeCell ref="A6:O6"/>
    <mergeCell ref="A7:O7"/>
    <mergeCell ref="A8:O8"/>
    <mergeCell ref="K11:O11"/>
    <mergeCell ref="A11:J11"/>
    <mergeCell ref="C12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жгун</cp:lastModifiedBy>
  <cp:lastPrinted>2015-04-17T02:10:29Z</cp:lastPrinted>
  <dcterms:created xsi:type="dcterms:W3CDTF">2014-02-06T03:39:00Z</dcterms:created>
  <dcterms:modified xsi:type="dcterms:W3CDTF">2015-07-06T06:12:41Z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