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ГЭС" sheetId="1" r:id="rId1"/>
  </sheets>
  <definedNames>
    <definedName name="_xlnm.Print_Area" localSheetId="0">ГЭС!$A$1:$F$79</definedName>
  </definedNames>
  <calcPr calcId="125725"/>
</workbook>
</file>

<file path=xl/calcChain.xml><?xml version="1.0" encoding="utf-8"?>
<calcChain xmlns="http://schemas.openxmlformats.org/spreadsheetml/2006/main">
  <c r="E54" i="1"/>
  <c r="D54"/>
  <c r="E53"/>
  <c r="E55" s="1"/>
  <c r="D53"/>
  <c r="D55" s="1"/>
  <c r="E49"/>
  <c r="D49"/>
  <c r="E36"/>
  <c r="D36"/>
  <c r="E30"/>
  <c r="D30"/>
  <c r="E27"/>
  <c r="D27"/>
  <c r="E26"/>
  <c r="D26"/>
  <c r="E52"/>
  <c r="D52"/>
  <c r="E20"/>
  <c r="D20"/>
  <c r="E19"/>
  <c r="D19"/>
</calcChain>
</file>

<file path=xl/sharedStrings.xml><?xml version="1.0" encoding="utf-8"?>
<sst xmlns="http://schemas.openxmlformats.org/spreadsheetml/2006/main" count="201" uniqueCount="144">
  <si>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</si>
  <si>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</si>
  <si>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</si>
  <si>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</si>
  <si>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</si>
  <si>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</si>
  <si>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</si>
  <si>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</si>
  <si>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ООО "Горэлектросеть"</t>
  </si>
  <si>
    <t>ИНН:</t>
  </si>
  <si>
    <t>4217127144</t>
  </si>
  <si>
    <t>КПП:</t>
  </si>
  <si>
    <t>540701001</t>
  </si>
  <si>
    <t>Долгосрочный период регулирования:</t>
  </si>
  <si>
    <t>2012 - 2014 гг.</t>
  </si>
  <si>
    <t>№ п/п</t>
  </si>
  <si>
    <t>Наименование</t>
  </si>
  <si>
    <t>Ед. изм.</t>
  </si>
  <si>
    <t>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</si>
  <si>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</si>
  <si>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</si>
  <si>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</si>
  <si>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</si>
  <si>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</si>
  <si>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</si>
  <si>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</si>
  <si>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</si>
  <si>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</si>
  <si>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</si>
  <si>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</si>
  <si>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</si>
  <si>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</si>
  <si>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</si>
  <si>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</si>
  <si>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</si>
  <si>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</si>
  <si>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</si>
  <si>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</si>
  <si>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</si>
  <si>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</si>
  <si>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</si>
  <si>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</si>
  <si>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</si>
  <si>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</si>
  <si>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</si>
  <si>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</si>
  <si>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</si>
  <si>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</si>
  <si>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</si>
  <si>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</si>
  <si>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</si>
  <si>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1.1.3.3.1</t>
  </si>
  <si>
    <t xml:space="preserve"> - расходы на страхование</t>
  </si>
  <si>
    <t>1.1.3.3.2</t>
  </si>
  <si>
    <t xml:space="preserve"> - работы и услуги сторонних организаций</t>
  </si>
  <si>
    <t>1.1.3.3.3</t>
  </si>
  <si>
    <t xml:space="preserve"> - другие прочие расходы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</si>
  <si>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</si>
  <si>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</si>
  <si>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</si>
  <si>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</si>
  <si>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</si>
  <si>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</si>
  <si>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</si>
  <si>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</si>
  <si>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</si>
  <si>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</si>
  <si>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</si>
  <si>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</si>
  <si>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</si>
  <si>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</si>
  <si>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</si>
  <si>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</si>
  <si>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</si>
  <si>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</si>
  <si>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</si>
  <si>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</si>
  <si>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</si>
  <si>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</si>
  <si>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</si>
  <si>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</si>
  <si>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</si>
  <si>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</si>
  <si>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</si>
  <si>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</si>
  <si>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</si>
  <si>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-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</si>
  <si>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</si>
  <si>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</si>
  <si>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</si>
  <si>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</si>
  <si>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1.2.12.1</t>
  </si>
  <si>
    <t xml:space="preserve"> - энергия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</si>
  <si>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</si>
  <si>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</si>
  <si>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</si>
  <si>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</si>
  <si>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</si>
  <si>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</si>
  <si>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</si>
  <si>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</si>
  <si>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</si>
  <si>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руб./ МВт∙ч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</si>
  <si>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</si>
  <si>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</si>
  <si>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</si>
  <si>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</si>
  <si>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</si>
  <si>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</si>
  <si>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</si>
  <si>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</si>
  <si>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СН1 уровне напряжения</t>
  </si>
  <si>
    <t>2.2</t>
  </si>
  <si>
    <t>в том числе трансформаторная мощность подстанций на СН2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</si>
  <si>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</si>
  <si>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</si>
  <si>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</si>
  <si>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</si>
  <si>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</si>
  <si>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</si>
  <si>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</si>
  <si>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4.1</t>
  </si>
  <si>
    <t>в том числе количество условных единиц по подстанциям на СН1 уровне напряжения</t>
  </si>
  <si>
    <t>4.2</t>
  </si>
  <si>
    <t>в том числе количество условных единиц по подстанциям на СН2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</si>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</sst>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/>
    <xf numFmtId="49" fontId="2" fillId="0" borderId="0" xfId="0" applyNumberFormat="1" applyFont="1" applyBorder="1" applyAlignme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view="pageBreakPreview" zoomScale="90" zoomScaleNormal="100" zoomScaleSheetLayoutView="90" workbookViewId="0">
      <selection activeCell="D22" sqref="D22"/>
    </sheetView>
  </sheetViews>
  <sheetFormatPr defaultColWidth="0.85546875" defaultRowHeight="15" customHeight="1"/>
  <cols>
    <col min="1" max="1" width="9.28515625" style="2" customWidth="1"/>
    <col min="2" max="2" width="39.28515625" style="2" customWidth="1"/>
    <col min="3" max="3" width="9.85546875" style="2" customWidth="1"/>
    <col min="4" max="5" width="9.28515625" style="2" customWidth="1"/>
    <col min="6" max="6" width="13.140625" style="2" customWidth="1"/>
    <col min="7" max="18" width="0.85546875" style="2"/>
    <col min="19" max="19" width="19" style="2" customWidth="1"/>
    <col min="20" max="16384" width="0.85546875" style="2"/>
  </cols>
  <sheetData>
    <row r="1" spans="1:6" s="1" customFormat="1" ht="12" customHeight="1">
      <c r="C1" s="1" t="s">
        <v>0</v>
      </c>
    </row>
    <row r="2" spans="1:6" s="1" customFormat="1" ht="12" customHeight="1">
      <c r="C2" s="1" t="s">
        <v>1</v>
      </c>
    </row>
    <row r="3" spans="1:6" s="1" customFormat="1" ht="12" customHeight="1">
      <c r="C3" s="1" t="s">
        <v>2</v>
      </c>
    </row>
    <row r="4" spans="1:6" ht="21" customHeight="1"/>
    <row r="5" spans="1:6" s="4" customFormat="1" ht="14.25" customHeight="1">
      <c r="A5" s="3" t="s">
        <v>3</v>
      </c>
      <c r="B5" s="3"/>
      <c r="C5" s="3"/>
      <c r="D5" s="3"/>
      <c r="E5" s="3"/>
      <c r="F5" s="3"/>
    </row>
    <row r="6" spans="1:6" s="4" customFormat="1" ht="14.25" customHeight="1">
      <c r="A6" s="3" t="s">
        <v>4</v>
      </c>
      <c r="B6" s="3"/>
      <c r="C6" s="3"/>
      <c r="D6" s="3"/>
      <c r="E6" s="3"/>
      <c r="F6" s="3"/>
    </row>
    <row r="7" spans="1:6" s="4" customFormat="1" ht="14.25" customHeight="1">
      <c r="A7" s="3" t="s">
        <v>5</v>
      </c>
      <c r="B7" s="3"/>
      <c r="C7" s="3"/>
      <c r="D7" s="3"/>
      <c r="E7" s="3"/>
      <c r="F7" s="3"/>
    </row>
    <row r="8" spans="1:6" s="4" customFormat="1" ht="14.25" customHeight="1">
      <c r="A8" s="3" t="s">
        <v>6</v>
      </c>
      <c r="B8" s="3"/>
      <c r="C8" s="3"/>
      <c r="D8" s="3"/>
      <c r="E8" s="3"/>
      <c r="F8" s="3"/>
    </row>
    <row r="9" spans="1:6" ht="21" customHeight="1"/>
    <row r="10" spans="1:6">
      <c r="A10" s="5" t="s">
        <v>7</v>
      </c>
      <c r="B10" s="6"/>
      <c r="C10" s="7" t="s">
        <v>8</v>
      </c>
      <c r="D10" s="7"/>
      <c r="E10" s="7"/>
    </row>
    <row r="11" spans="1:6">
      <c r="A11" s="5" t="s">
        <v>9</v>
      </c>
      <c r="B11" s="8"/>
      <c r="C11" s="8" t="s">
        <v>10</v>
      </c>
      <c r="D11" s="6"/>
      <c r="E11" s="6"/>
    </row>
    <row r="12" spans="1:6">
      <c r="A12" s="5" t="s">
        <v>11</v>
      </c>
      <c r="B12" s="8"/>
      <c r="C12" s="8" t="s">
        <v>12</v>
      </c>
      <c r="D12" s="6"/>
      <c r="E12" s="6"/>
    </row>
    <row r="13" spans="1:6">
      <c r="A13" s="5" t="s">
        <v>13</v>
      </c>
      <c r="C13" s="2" t="s">
        <v>14</v>
      </c>
    </row>
    <row r="15" spans="1:6" s="11" customFormat="1" ht="13.5">
      <c r="A15" s="9" t="s">
        <v>15</v>
      </c>
      <c r="B15" s="10" t="s">
        <v>16</v>
      </c>
      <c r="C15" s="9" t="s">
        <v>17</v>
      </c>
      <c r="D15" s="10" t="s">
        <v>18</v>
      </c>
      <c r="E15" s="10"/>
      <c r="F15" s="9" t="s">
        <v>19</v>
      </c>
    </row>
    <row r="16" spans="1:6" s="11" customFormat="1" ht="13.5">
      <c r="A16" s="10"/>
      <c r="B16" s="10"/>
      <c r="C16" s="10"/>
      <c r="D16" s="12" t="s">
        <v>20</v>
      </c>
      <c r="E16" s="12" t="s">
        <v>21</v>
      </c>
      <c r="F16" s="9"/>
    </row>
    <row r="17" spans="1:6" s="11" customFormat="1" ht="15" customHeight="1">
      <c r="A17" s="13" t="s">
        <v>22</v>
      </c>
      <c r="B17" s="14" t="s">
        <v>23</v>
      </c>
      <c r="C17" s="15" t="s">
        <v>24</v>
      </c>
      <c r="D17" s="15" t="s">
        <v>24</v>
      </c>
      <c r="E17" s="15" t="s">
        <v>24</v>
      </c>
      <c r="F17" s="16" t="s">
        <v>24</v>
      </c>
    </row>
    <row r="18" spans="1:6" s="22" customFormat="1" ht="30" customHeight="1">
      <c r="A18" s="17" t="s">
        <v>25</v>
      </c>
      <c r="B18" s="18" t="s">
        <v>26</v>
      </c>
      <c r="C18" s="19" t="s">
        <v>27</v>
      </c>
      <c r="D18" s="20">
        <v>369565.897</v>
      </c>
      <c r="E18" s="20">
        <v>424297.58330714295</v>
      </c>
      <c r="F18" s="21"/>
    </row>
    <row r="19" spans="1:6" s="22" customFormat="1" ht="30" customHeight="1">
      <c r="A19" s="17" t="s">
        <v>28</v>
      </c>
      <c r="B19" s="18" t="s">
        <v>29</v>
      </c>
      <c r="C19" s="19" t="s">
        <v>27</v>
      </c>
      <c r="D19" s="20">
        <f>D20+D25+D27+D34+D35</f>
        <v>236554.826</v>
      </c>
      <c r="E19" s="20">
        <f>E20+E25+E27+E34+E35</f>
        <v>267023.54465000005</v>
      </c>
      <c r="F19" s="21"/>
    </row>
    <row r="20" spans="1:6" s="11" customFormat="1" ht="15" customHeight="1">
      <c r="A20" s="13" t="s">
        <v>30</v>
      </c>
      <c r="B20" s="14" t="s">
        <v>31</v>
      </c>
      <c r="C20" s="15" t="s">
        <v>27</v>
      </c>
      <c r="D20" s="23">
        <f>SUM(D21:D23)</f>
        <v>127124.74</v>
      </c>
      <c r="E20" s="23">
        <f>SUM(E21:E23)</f>
        <v>124314.84757000001</v>
      </c>
      <c r="F20" s="24"/>
    </row>
    <row r="21" spans="1:6" s="11" customFormat="1" ht="30" customHeight="1">
      <c r="A21" s="13" t="s">
        <v>32</v>
      </c>
      <c r="B21" s="14" t="s">
        <v>33</v>
      </c>
      <c r="C21" s="15" t="s">
        <v>27</v>
      </c>
      <c r="D21" s="23">
        <v>10588.398000000001</v>
      </c>
      <c r="E21" s="23">
        <v>8553.75</v>
      </c>
      <c r="F21" s="24"/>
    </row>
    <row r="22" spans="1:6" s="11" customFormat="1" ht="15" customHeight="1">
      <c r="A22" s="13" t="s">
        <v>34</v>
      </c>
      <c r="B22" s="14" t="s">
        <v>35</v>
      </c>
      <c r="C22" s="15" t="s">
        <v>27</v>
      </c>
      <c r="D22" s="23">
        <v>24706.262000000002</v>
      </c>
      <c r="E22" s="23">
        <v>25661.25</v>
      </c>
      <c r="F22" s="24"/>
    </row>
    <row r="23" spans="1:6" s="11" customFormat="1" ht="58.5" customHeight="1">
      <c r="A23" s="13" t="s">
        <v>36</v>
      </c>
      <c r="B23" s="14" t="s">
        <v>37</v>
      </c>
      <c r="C23" s="15" t="s">
        <v>27</v>
      </c>
      <c r="D23" s="23">
        <v>91830.080000000002</v>
      </c>
      <c r="E23" s="23">
        <v>90099.847570000013</v>
      </c>
      <c r="F23" s="24"/>
    </row>
    <row r="24" spans="1:6" s="11" customFormat="1" ht="15" customHeight="1">
      <c r="A24" s="13" t="s">
        <v>38</v>
      </c>
      <c r="B24" s="14" t="s">
        <v>39</v>
      </c>
      <c r="C24" s="15" t="s">
        <v>27</v>
      </c>
      <c r="D24" s="23">
        <v>36512.52104</v>
      </c>
      <c r="E24" s="23">
        <v>33525</v>
      </c>
      <c r="F24" s="24"/>
    </row>
    <row r="25" spans="1:6" s="11" customFormat="1" ht="15" customHeight="1">
      <c r="A25" s="13" t="s">
        <v>40</v>
      </c>
      <c r="B25" s="14" t="s">
        <v>41</v>
      </c>
      <c r="C25" s="15" t="s">
        <v>27</v>
      </c>
      <c r="D25" s="23">
        <v>58993.36</v>
      </c>
      <c r="E25" s="23">
        <v>51184.986170000018</v>
      </c>
      <c r="F25" s="24"/>
    </row>
    <row r="26" spans="1:6" s="11" customFormat="1" ht="15" customHeight="1">
      <c r="A26" s="13" t="s">
        <v>42</v>
      </c>
      <c r="B26" s="14" t="s">
        <v>39</v>
      </c>
      <c r="C26" s="15" t="s">
        <v>27</v>
      </c>
      <c r="D26" s="23">
        <f>D25*0.5</f>
        <v>29496.68</v>
      </c>
      <c r="E26" s="23">
        <f>E25*0.5</f>
        <v>25592.493085000009</v>
      </c>
      <c r="F26" s="24"/>
    </row>
    <row r="27" spans="1:6" s="11" customFormat="1" ht="30" customHeight="1">
      <c r="A27" s="13" t="s">
        <v>43</v>
      </c>
      <c r="B27" s="14" t="s">
        <v>44</v>
      </c>
      <c r="C27" s="15" t="s">
        <v>27</v>
      </c>
      <c r="D27" s="23">
        <f>SUM(D28:D30)</f>
        <v>50311.435999999994</v>
      </c>
      <c r="E27" s="23">
        <f>SUM(E28:E30)</f>
        <v>91384.862349999996</v>
      </c>
      <c r="F27" s="24"/>
    </row>
    <row r="28" spans="1:6" s="11" customFormat="1" ht="30" customHeight="1">
      <c r="A28" s="13" t="s">
        <v>45</v>
      </c>
      <c r="B28" s="14" t="s">
        <v>46</v>
      </c>
      <c r="C28" s="15" t="s">
        <v>27</v>
      </c>
      <c r="D28" s="23">
        <v>194.99</v>
      </c>
      <c r="E28" s="23">
        <v>459.51835</v>
      </c>
      <c r="F28" s="24"/>
    </row>
    <row r="29" spans="1:6" s="11" customFormat="1" ht="15" customHeight="1">
      <c r="A29" s="13" t="s">
        <v>47</v>
      </c>
      <c r="B29" s="14" t="s">
        <v>48</v>
      </c>
      <c r="C29" s="15" t="s">
        <v>27</v>
      </c>
      <c r="D29" s="25"/>
      <c r="E29" s="25"/>
      <c r="F29" s="24"/>
    </row>
    <row r="30" spans="1:6" s="11" customFormat="1" ht="30" customHeight="1">
      <c r="A30" s="13" t="s">
        <v>49</v>
      </c>
      <c r="B30" s="14" t="s">
        <v>50</v>
      </c>
      <c r="C30" s="15" t="s">
        <v>27</v>
      </c>
      <c r="D30" s="23">
        <f>SUM(D31:D33)</f>
        <v>50116.445999999996</v>
      </c>
      <c r="E30" s="23">
        <f>SUM(E31:E33)</f>
        <v>90925.343999999997</v>
      </c>
      <c r="F30" s="24"/>
    </row>
    <row r="31" spans="1:6" s="11" customFormat="1" ht="30" customHeight="1">
      <c r="A31" s="13" t="s">
        <v>51</v>
      </c>
      <c r="B31" s="14" t="s">
        <v>52</v>
      </c>
      <c r="C31" s="15" t="s">
        <v>27</v>
      </c>
      <c r="D31" s="23">
        <v>5233.2860000000001</v>
      </c>
      <c r="E31" s="23">
        <v>6242.7099999999991</v>
      </c>
      <c r="F31" s="24"/>
    </row>
    <row r="32" spans="1:6" s="11" customFormat="1" ht="30" customHeight="1">
      <c r="A32" s="13" t="s">
        <v>53</v>
      </c>
      <c r="B32" s="14" t="s">
        <v>54</v>
      </c>
      <c r="C32" s="15" t="s">
        <v>27</v>
      </c>
      <c r="D32" s="23">
        <v>41331.917245957724</v>
      </c>
      <c r="E32" s="23">
        <v>82920.582800000004</v>
      </c>
      <c r="F32" s="24"/>
    </row>
    <row r="33" spans="1:6" s="11" customFormat="1" ht="30" customHeight="1">
      <c r="A33" s="13" t="s">
        <v>55</v>
      </c>
      <c r="B33" s="14" t="s">
        <v>56</v>
      </c>
      <c r="C33" s="15" t="s">
        <v>27</v>
      </c>
      <c r="D33" s="23">
        <v>3551.2427540422705</v>
      </c>
      <c r="E33" s="23">
        <v>1762.0512000000006</v>
      </c>
      <c r="F33" s="24"/>
    </row>
    <row r="34" spans="1:6" s="11" customFormat="1" ht="45" customHeight="1">
      <c r="A34" s="13" t="s">
        <v>57</v>
      </c>
      <c r="B34" s="14" t="s">
        <v>58</v>
      </c>
      <c r="C34" s="15" t="s">
        <v>27</v>
      </c>
      <c r="D34" s="25"/>
      <c r="E34" s="25"/>
      <c r="F34" s="24"/>
    </row>
    <row r="35" spans="1:6" s="11" customFormat="1" ht="30" customHeight="1">
      <c r="A35" s="13" t="s">
        <v>59</v>
      </c>
      <c r="B35" s="14" t="s">
        <v>60</v>
      </c>
      <c r="C35" s="15" t="s">
        <v>27</v>
      </c>
      <c r="D35" s="23">
        <v>125.29</v>
      </c>
      <c r="E35" s="23">
        <v>138.84855999999999</v>
      </c>
      <c r="F35" s="24"/>
    </row>
    <row r="36" spans="1:6" s="22" customFormat="1" ht="30" customHeight="1">
      <c r="A36" s="17" t="s">
        <v>61</v>
      </c>
      <c r="B36" s="18" t="s">
        <v>62</v>
      </c>
      <c r="C36" s="19" t="s">
        <v>27</v>
      </c>
      <c r="D36" s="20">
        <f>SUM(D37:D46)+D48+D49</f>
        <v>136491.40099999998</v>
      </c>
      <c r="E36" s="20">
        <f>SUM(E37:E46)+E48+E49</f>
        <v>157274.0386571429</v>
      </c>
      <c r="F36" s="21"/>
    </row>
    <row r="37" spans="1:6" s="11" customFormat="1" ht="15" customHeight="1">
      <c r="A37" s="13" t="s">
        <v>63</v>
      </c>
      <c r="B37" s="14" t="s">
        <v>64</v>
      </c>
      <c r="C37" s="15" t="s">
        <v>27</v>
      </c>
      <c r="D37" s="25"/>
      <c r="E37" s="25"/>
      <c r="F37" s="24"/>
    </row>
    <row r="38" spans="1:6" s="11" customFormat="1" ht="45" customHeight="1">
      <c r="A38" s="13" t="s">
        <v>65</v>
      </c>
      <c r="B38" s="14" t="s">
        <v>66</v>
      </c>
      <c r="C38" s="15" t="s">
        <v>27</v>
      </c>
      <c r="D38" s="25"/>
      <c r="E38" s="25"/>
      <c r="F38" s="24"/>
    </row>
    <row r="39" spans="1:6" s="11" customFormat="1" ht="15" customHeight="1">
      <c r="A39" s="13" t="s">
        <v>67</v>
      </c>
      <c r="B39" s="14" t="s">
        <v>68</v>
      </c>
      <c r="C39" s="15" t="s">
        <v>27</v>
      </c>
      <c r="D39" s="23">
        <v>98234.62</v>
      </c>
      <c r="E39" s="23">
        <v>97230.176617142861</v>
      </c>
      <c r="F39" s="24"/>
    </row>
    <row r="40" spans="1:6" s="11" customFormat="1" ht="15" customHeight="1">
      <c r="A40" s="13" t="s">
        <v>69</v>
      </c>
      <c r="B40" s="14" t="s">
        <v>70</v>
      </c>
      <c r="C40" s="15" t="s">
        <v>27</v>
      </c>
      <c r="D40" s="23">
        <v>17933.98</v>
      </c>
      <c r="E40" s="23">
        <v>15317.436240000006</v>
      </c>
      <c r="F40" s="24"/>
    </row>
    <row r="41" spans="1:6" s="11" customFormat="1" ht="45" customHeight="1">
      <c r="A41" s="13" t="s">
        <v>71</v>
      </c>
      <c r="B41" s="14" t="s">
        <v>72</v>
      </c>
      <c r="C41" s="15" t="s">
        <v>27</v>
      </c>
      <c r="D41" s="25"/>
      <c r="E41" s="25"/>
      <c r="F41" s="24"/>
    </row>
    <row r="42" spans="1:6" s="11" customFormat="1" ht="15" customHeight="1">
      <c r="A42" s="13" t="s">
        <v>73</v>
      </c>
      <c r="B42" s="14" t="s">
        <v>74</v>
      </c>
      <c r="C42" s="15" t="s">
        <v>27</v>
      </c>
      <c r="D42" s="23">
        <v>8139.2209999999995</v>
      </c>
      <c r="E42" s="23">
        <v>16035.13</v>
      </c>
      <c r="F42" s="24"/>
    </row>
    <row r="43" spans="1:6" s="11" customFormat="1" ht="15" customHeight="1">
      <c r="A43" s="13" t="s">
        <v>75</v>
      </c>
      <c r="B43" s="14" t="s">
        <v>76</v>
      </c>
      <c r="C43" s="15" t="s">
        <v>27</v>
      </c>
      <c r="D43" s="23">
        <v>7338.75</v>
      </c>
      <c r="E43" s="23">
        <v>0</v>
      </c>
      <c r="F43" s="24"/>
    </row>
    <row r="44" spans="1:6" s="11" customFormat="1" ht="15" customHeight="1">
      <c r="A44" s="13" t="s">
        <v>77</v>
      </c>
      <c r="B44" s="14" t="s">
        <v>78</v>
      </c>
      <c r="C44" s="15" t="s">
        <v>27</v>
      </c>
      <c r="D44" s="23">
        <v>1883.44</v>
      </c>
      <c r="E44" s="23">
        <v>23305.616000000002</v>
      </c>
      <c r="F44" s="24"/>
    </row>
    <row r="45" spans="1:6" s="11" customFormat="1" ht="15" customHeight="1">
      <c r="A45" s="13" t="s">
        <v>79</v>
      </c>
      <c r="B45" s="14" t="s">
        <v>80</v>
      </c>
      <c r="C45" s="15" t="s">
        <v>27</v>
      </c>
      <c r="D45" s="23">
        <v>1649.58</v>
      </c>
      <c r="E45" s="23">
        <v>1024.0809999999999</v>
      </c>
      <c r="F45" s="24"/>
    </row>
    <row r="46" spans="1:6" s="11" customFormat="1" ht="72.75" customHeight="1">
      <c r="A46" s="13" t="s">
        <v>81</v>
      </c>
      <c r="B46" s="14" t="s">
        <v>82</v>
      </c>
      <c r="C46" s="15" t="s">
        <v>27</v>
      </c>
      <c r="D46" s="23">
        <v>0</v>
      </c>
      <c r="E46" s="23">
        <v>0</v>
      </c>
      <c r="F46" s="24"/>
    </row>
    <row r="47" spans="1:6" s="11" customFormat="1" ht="30" customHeight="1">
      <c r="A47" s="13" t="s">
        <v>83</v>
      </c>
      <c r="B47" s="14" t="s">
        <v>84</v>
      </c>
      <c r="C47" s="15" t="s">
        <v>85</v>
      </c>
      <c r="D47" s="23" t="s">
        <v>86</v>
      </c>
      <c r="E47" s="23">
        <v>260</v>
      </c>
      <c r="F47" s="24"/>
    </row>
    <row r="48" spans="1:6" s="11" customFormat="1" ht="111.75" customHeight="1">
      <c r="A48" s="13" t="s">
        <v>87</v>
      </c>
      <c r="B48" s="14" t="s">
        <v>88</v>
      </c>
      <c r="C48" s="15" t="s">
        <v>27</v>
      </c>
      <c r="D48" s="25"/>
      <c r="E48" s="25"/>
      <c r="F48" s="24"/>
    </row>
    <row r="49" spans="1:6" s="11" customFormat="1" ht="30" customHeight="1">
      <c r="A49" s="13" t="s">
        <v>89</v>
      </c>
      <c r="B49" s="14" t="s">
        <v>90</v>
      </c>
      <c r="C49" s="15" t="s">
        <v>27</v>
      </c>
      <c r="D49" s="23">
        <f>D50</f>
        <v>1311.81</v>
      </c>
      <c r="E49" s="23">
        <f>E50</f>
        <v>4361.5988000000007</v>
      </c>
      <c r="F49" s="24"/>
    </row>
    <row r="50" spans="1:6" s="11" customFormat="1" ht="30" customHeight="1">
      <c r="A50" s="13" t="s">
        <v>91</v>
      </c>
      <c r="B50" s="14" t="s">
        <v>92</v>
      </c>
      <c r="C50" s="15" t="s">
        <v>27</v>
      </c>
      <c r="D50" s="23">
        <v>1311.81</v>
      </c>
      <c r="E50" s="23">
        <v>4361.5988000000007</v>
      </c>
      <c r="F50" s="24"/>
    </row>
    <row r="51" spans="1:6" s="11" customFormat="1" ht="57" customHeight="1">
      <c r="A51" s="13" t="s">
        <v>93</v>
      </c>
      <c r="B51" s="14" t="s">
        <v>94</v>
      </c>
      <c r="C51" s="15" t="s">
        <v>27</v>
      </c>
      <c r="D51" s="23">
        <v>-3480.3299999999945</v>
      </c>
      <c r="E51" s="23">
        <v>0</v>
      </c>
      <c r="F51" s="24"/>
    </row>
    <row r="52" spans="1:6" s="11" customFormat="1" ht="30" customHeight="1">
      <c r="A52" s="13" t="s">
        <v>95</v>
      </c>
      <c r="B52" s="14" t="s">
        <v>96</v>
      </c>
      <c r="C52" s="15" t="s">
        <v>27</v>
      </c>
      <c r="D52" s="23">
        <f>D22+D24+D26</f>
        <v>90715.463040000002</v>
      </c>
      <c r="E52" s="23">
        <f>E22+E24+E26</f>
        <v>84778.743085000009</v>
      </c>
      <c r="F52" s="24"/>
    </row>
    <row r="53" spans="1:6" s="11" customFormat="1" ht="45" customHeight="1">
      <c r="A53" s="13" t="s">
        <v>97</v>
      </c>
      <c r="B53" s="14" t="s">
        <v>98</v>
      </c>
      <c r="C53" s="15" t="s">
        <v>27</v>
      </c>
      <c r="D53" s="23">
        <f>159880.8*1250.33582008297/1000</f>
        <v>199904.6911835213</v>
      </c>
      <c r="E53" s="23">
        <f>99489.91*1250.33582008297/1000*0+122523917.31/1000</f>
        <v>122523.91731</v>
      </c>
      <c r="F53" s="24"/>
    </row>
    <row r="54" spans="1:6" s="11" customFormat="1" ht="30" customHeight="1">
      <c r="A54" s="13" t="s">
        <v>28</v>
      </c>
      <c r="B54" s="14" t="s">
        <v>99</v>
      </c>
      <c r="C54" s="15" t="s">
        <v>100</v>
      </c>
      <c r="D54" s="26">
        <f>159880.8/1000</f>
        <v>159.88079999999999</v>
      </c>
      <c r="E54" s="26">
        <f>99489.91/1000</f>
        <v>99.489910000000009</v>
      </c>
      <c r="F54" s="24"/>
    </row>
    <row r="55" spans="1:6" s="11" customFormat="1" ht="70.5" customHeight="1">
      <c r="A55" s="13" t="s">
        <v>61</v>
      </c>
      <c r="B55" s="14" t="s">
        <v>101</v>
      </c>
      <c r="C55" s="16" t="s">
        <v>102</v>
      </c>
      <c r="D55" s="27">
        <f>D53/D54</f>
        <v>1250.33582008297</v>
      </c>
      <c r="E55" s="27">
        <f>E53/E54</f>
        <v>1231.5210387666448</v>
      </c>
      <c r="F55" s="24"/>
    </row>
    <row r="56" spans="1:6" s="11" customFormat="1" ht="57" customHeight="1">
      <c r="A56" s="13" t="s">
        <v>103</v>
      </c>
      <c r="B56" s="14" t="s">
        <v>104</v>
      </c>
      <c r="C56" s="15" t="s">
        <v>24</v>
      </c>
      <c r="D56" s="15" t="s">
        <v>24</v>
      </c>
      <c r="E56" s="15" t="s">
        <v>24</v>
      </c>
      <c r="F56" s="16" t="s">
        <v>24</v>
      </c>
    </row>
    <row r="57" spans="1:6" s="11" customFormat="1" ht="30" customHeight="1">
      <c r="A57" s="13" t="s">
        <v>25</v>
      </c>
      <c r="B57" s="14" t="s">
        <v>105</v>
      </c>
      <c r="C57" s="15" t="s">
        <v>106</v>
      </c>
      <c r="D57" s="15"/>
      <c r="E57" s="15"/>
      <c r="F57" s="24"/>
    </row>
    <row r="58" spans="1:6" s="11" customFormat="1" ht="29.25" customHeight="1">
      <c r="A58" s="13" t="s">
        <v>107</v>
      </c>
      <c r="B58" s="14" t="s">
        <v>108</v>
      </c>
      <c r="C58" s="15" t="s">
        <v>109</v>
      </c>
      <c r="D58" s="15">
        <v>501.44499999999999</v>
      </c>
      <c r="E58" s="15">
        <v>501.44499999999999</v>
      </c>
      <c r="F58" s="24"/>
    </row>
    <row r="59" spans="1:6" s="11" customFormat="1" ht="29.25" customHeight="1">
      <c r="A59" s="13" t="s">
        <v>110</v>
      </c>
      <c r="B59" s="14" t="s">
        <v>111</v>
      </c>
      <c r="C59" s="15" t="s">
        <v>109</v>
      </c>
      <c r="D59" s="15">
        <v>144</v>
      </c>
      <c r="E59" s="15">
        <v>144</v>
      </c>
      <c r="F59" s="24"/>
    </row>
    <row r="60" spans="1:6" s="11" customFormat="1" ht="30" customHeight="1">
      <c r="A60" s="13" t="s">
        <v>112</v>
      </c>
      <c r="B60" s="14" t="s">
        <v>113</v>
      </c>
      <c r="C60" s="15" t="s">
        <v>109</v>
      </c>
      <c r="D60" s="15">
        <v>357.44499999999999</v>
      </c>
      <c r="E60" s="15">
        <v>357.44499999999999</v>
      </c>
      <c r="F60" s="24"/>
    </row>
    <row r="61" spans="1:6" s="11" customFormat="1" ht="30" customHeight="1">
      <c r="A61" s="13" t="s">
        <v>114</v>
      </c>
      <c r="B61" s="14" t="s">
        <v>115</v>
      </c>
      <c r="C61" s="15" t="s">
        <v>116</v>
      </c>
      <c r="D61" s="15">
        <v>0</v>
      </c>
      <c r="E61" s="15">
        <v>0</v>
      </c>
      <c r="F61" s="24"/>
    </row>
    <row r="62" spans="1:6" s="11" customFormat="1" ht="30" customHeight="1">
      <c r="A62" s="13" t="s">
        <v>117</v>
      </c>
      <c r="B62" s="14" t="s">
        <v>118</v>
      </c>
      <c r="C62" s="15" t="s">
        <v>116</v>
      </c>
      <c r="D62" s="15">
        <v>0</v>
      </c>
      <c r="E62" s="15">
        <v>0</v>
      </c>
      <c r="F62" s="24"/>
    </row>
    <row r="63" spans="1:6" s="11" customFormat="1" ht="30" customHeight="1">
      <c r="A63" s="13" t="s">
        <v>119</v>
      </c>
      <c r="B63" s="14" t="s">
        <v>120</v>
      </c>
      <c r="C63" s="15" t="s">
        <v>116</v>
      </c>
      <c r="D63" s="15">
        <v>7466.1</v>
      </c>
      <c r="E63" s="15">
        <v>7466.1</v>
      </c>
      <c r="F63" s="24"/>
    </row>
    <row r="64" spans="1:6" s="11" customFormat="1" ht="30" customHeight="1">
      <c r="A64" s="13" t="s">
        <v>121</v>
      </c>
      <c r="B64" s="14" t="s">
        <v>122</v>
      </c>
      <c r="C64" s="15" t="s">
        <v>116</v>
      </c>
      <c r="D64" s="15">
        <v>413.4</v>
      </c>
      <c r="E64" s="15">
        <v>413.4</v>
      </c>
      <c r="F64" s="24"/>
    </row>
    <row r="65" spans="1:6" s="11" customFormat="1" ht="30" customHeight="1">
      <c r="A65" s="13" t="s">
        <v>123</v>
      </c>
      <c r="B65" s="14" t="s">
        <v>124</v>
      </c>
      <c r="C65" s="15" t="s">
        <v>116</v>
      </c>
      <c r="D65" s="15">
        <v>7052.7</v>
      </c>
      <c r="E65" s="15">
        <v>7052.7</v>
      </c>
      <c r="F65" s="24"/>
    </row>
    <row r="66" spans="1:6" s="11" customFormat="1" ht="15" customHeight="1">
      <c r="A66" s="13" t="s">
        <v>125</v>
      </c>
      <c r="B66" s="14" t="s">
        <v>126</v>
      </c>
      <c r="C66" s="15" t="s">
        <v>127</v>
      </c>
      <c r="D66" s="15">
        <v>0</v>
      </c>
      <c r="E66" s="15">
        <v>0</v>
      </c>
      <c r="F66" s="24"/>
    </row>
    <row r="67" spans="1:6" s="11" customFormat="1" ht="30" customHeight="1">
      <c r="A67" s="13" t="s">
        <v>128</v>
      </c>
      <c r="B67" s="14" t="s">
        <v>129</v>
      </c>
      <c r="C67" s="15" t="s">
        <v>127</v>
      </c>
      <c r="D67" s="15">
        <v>0</v>
      </c>
      <c r="E67" s="15">
        <v>0</v>
      </c>
      <c r="F67" s="24"/>
    </row>
    <row r="68" spans="1:6" s="11" customFormat="1" ht="15" customHeight="1">
      <c r="A68" s="13" t="s">
        <v>130</v>
      </c>
      <c r="B68" s="14" t="s">
        <v>131</v>
      </c>
      <c r="C68" s="15" t="s">
        <v>132</v>
      </c>
      <c r="D68" s="15">
        <v>0</v>
      </c>
      <c r="E68" s="15">
        <v>0</v>
      </c>
      <c r="F68" s="24"/>
    </row>
    <row r="69" spans="1:6" s="11" customFormat="1" ht="30" customHeight="1">
      <c r="A69" s="13" t="s">
        <v>133</v>
      </c>
      <c r="B69" s="14" t="s">
        <v>134</v>
      </c>
      <c r="C69" s="15" t="s">
        <v>27</v>
      </c>
      <c r="D69" s="15"/>
      <c r="E69" s="15"/>
      <c r="F69" s="24"/>
    </row>
    <row r="70" spans="1:6" s="11" customFormat="1" ht="30" customHeight="1">
      <c r="A70" s="13" t="s">
        <v>135</v>
      </c>
      <c r="B70" s="14" t="s">
        <v>136</v>
      </c>
      <c r="C70" s="15" t="s">
        <v>27</v>
      </c>
      <c r="D70" s="15"/>
      <c r="E70" s="15"/>
      <c r="F70" s="24"/>
    </row>
    <row r="71" spans="1:6" s="11" customFormat="1" ht="45" customHeight="1">
      <c r="A71" s="13" t="s">
        <v>137</v>
      </c>
      <c r="B71" s="14" t="s">
        <v>138</v>
      </c>
      <c r="C71" s="15" t="s">
        <v>132</v>
      </c>
      <c r="D71" s="15">
        <v>13.64</v>
      </c>
      <c r="E71" s="15" t="s">
        <v>24</v>
      </c>
      <c r="F71" s="16" t="s">
        <v>24</v>
      </c>
    </row>
    <row r="73" spans="1:6" s="1" customFormat="1" ht="12.75"/>
    <row r="74" spans="1:6" s="1" customFormat="1" ht="68.25" customHeight="1">
      <c r="A74" s="28" t="s">
        <v>139</v>
      </c>
      <c r="B74" s="29"/>
      <c r="C74" s="29"/>
      <c r="D74" s="29"/>
      <c r="E74" s="29"/>
      <c r="F74" s="29"/>
    </row>
    <row r="75" spans="1:6" s="1" customFormat="1" ht="25.5" customHeight="1">
      <c r="A75" s="28" t="s">
        <v>140</v>
      </c>
      <c r="B75" s="29"/>
      <c r="C75" s="29"/>
      <c r="D75" s="29"/>
      <c r="E75" s="29"/>
      <c r="F75" s="29"/>
    </row>
    <row r="76" spans="1:6" s="1" customFormat="1" ht="25.5" customHeight="1">
      <c r="A76" s="28" t="s">
        <v>141</v>
      </c>
      <c r="B76" s="29"/>
      <c r="C76" s="29"/>
      <c r="D76" s="29"/>
      <c r="E76" s="29"/>
      <c r="F76" s="29"/>
    </row>
    <row r="77" spans="1:6" s="1" customFormat="1" ht="25.5" customHeight="1">
      <c r="A77" s="28" t="s">
        <v>142</v>
      </c>
      <c r="B77" s="29"/>
      <c r="C77" s="29"/>
      <c r="D77" s="29"/>
      <c r="E77" s="29"/>
      <c r="F77" s="29"/>
    </row>
    <row r="78" spans="1:6" s="1" customFormat="1" ht="25.5" customHeight="1">
      <c r="A78" s="28" t="s">
        <v>143</v>
      </c>
      <c r="B78" s="29"/>
      <c r="C78" s="29"/>
      <c r="D78" s="29"/>
      <c r="E78" s="29"/>
      <c r="F78" s="29"/>
    </row>
    <row r="79" spans="1:6" ht="3" customHeight="1"/>
  </sheetData>
  <mergeCells count="14">
    <mergeCell ref="A74:F74"/>
    <mergeCell ref="A75:F75"/>
    <mergeCell ref="A76:F76"/>
    <mergeCell ref="A77:F77"/>
    <mergeCell ref="A78:F78"/>
    <mergeCell ref="A5:F5"/>
    <mergeCell ref="A6:F6"/>
    <mergeCell ref="A7:F7"/>
    <mergeCell ref="A8:F8"/>
    <mergeCell ref="A15:A16"/>
    <mergeCell ref="B15:B16"/>
    <mergeCell ref="C15:C16"/>
    <mergeCell ref="D15:E15"/>
    <mergeCell ref="F15:F16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ГЭС</vt:lpstr>
      <vt:lpstr>ГЭС!Область_печати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2015-05-28T02:26:15Z</dcterms:created>
  <dcterms:modified xsi:type="dcterms:W3CDTF">2015-05-28T02:26:58Z</dcterms:modified>
</cp:coreProperties>
</file>