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8795" windowHeight="11760"/>
  </bookViews>
  <sheets>
    <sheet name="1.30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m">#REF!</definedName>
    <definedName name="\n">#REF!</definedName>
    <definedName name="\o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CompOt" localSheetId="0">'1.30'!CompOt</definedName>
    <definedName name="CompOt">[0]!CompOt</definedName>
    <definedName name="CompRas" localSheetId="0">'1.30'!CompRas</definedName>
    <definedName name="CompRas">[0]!CompRas</definedName>
    <definedName name="ew" localSheetId="0">'1.30'!ew</definedName>
    <definedName name="ew">[0]!ew</definedName>
    <definedName name="fg" localSheetId="0">'1.30'!fg</definedName>
    <definedName name="fg">[0]!fg</definedName>
    <definedName name="k" localSheetId="0">'1.30'!k</definedName>
    <definedName name="k">[0]!k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'[1]16'!$E$15:$I$16,'[1]16'!$E$18:$I$20,'[1]16'!$E$23:$I$23,'[1]16'!$E$26:$I$26,'[1]16'!$E$29:$I$29,'[1]16'!$E$32:$I$32,'[1]16'!$E$35:$I$35,'[1]16'!$B$34,'[1]16'!$B$37</definedName>
    <definedName name="P1_SCOPE_17_PRT" hidden="1">'[1]17'!$E$13:$H$21,'[1]17'!$J$9:$J$11,'[1]17'!$J$13:$J$21,'[1]17'!$E$24:$H$26,'[1]17'!$E$28:$H$36,'[1]17'!$J$24:$M$26,'[1]17'!$J$28:$M$36,'[1]17'!$E$39:$H$41</definedName>
    <definedName name="P1_SCOPE_4_PRT" hidden="1">'[1]4'!$F$23:$I$23,'[1]4'!$F$25:$I$25,'[1]4'!$F$27:$I$31,'[1]4'!$K$14:$N$20,'[1]4'!$K$23:$N$23,'[1]4'!$K$25:$N$25,'[1]4'!$K$27:$N$31,'[1]4'!$P$14:$S$20,'[1]4'!$P$23:$S$23</definedName>
    <definedName name="P1_SCOPE_5_PRT" hidden="1">'[1]5'!$F$23:$I$23,'[1]5'!$F$25:$I$25,'[1]5'!$F$27:$I$31,'[1]5'!$K$14:$N$21,'[1]5'!$K$23:$N$23,'[1]5'!$K$25:$N$25,'[1]5'!$K$27:$N$31,'[1]5'!$P$14:$S$21,'[1]5'!$P$23:$S$23</definedName>
    <definedName name="P1_SCOPE_F1_PRT" hidden="1">'[1]Ф-1 (для АО-энерго)'!$D$74:$E$84,'[1]Ф-1 (для АО-энерго)'!$D$71:$E$72,'[1]Ф-1 (для АО-энерго)'!$D$66:$E$69,'[1]Ф-1 (для АО-энерго)'!$D$61:$E$64</definedName>
    <definedName name="P1_SCOPE_F2_PRT" hidden="1">'[1]Ф-2 (для АО-энерго)'!$G$56,'[1]Ф-2 (для АО-энерго)'!$E$55:$E$56,'[1]Ф-2 (для АО-энерго)'!$F$55:$G$55,'[1]Ф-2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[1]перекрестка!$H$15:$H$19,[1]перекрестка!$H$21:$H$25,[1]перекрестка!$J$14:$J$25,[1]перекрестка!$K$15:$K$19,[1]перекрестка!$K$21:$K$25</definedName>
    <definedName name="P1_SCOPE_SV_LD" hidden="1">#REF!,#REF!,#REF!,#REF!,#REF!,#REF!,#REF!</definedName>
    <definedName name="P1_SCOPE_SV_LD1" hidden="1">[1]свод!$E$70:$M$79,[1]свод!$E$81:$M$81,[1]свод!$E$83:$M$88,[1]свод!$E$90:$M$90,[1]свод!$E$92:$M$96,[1]свод!$E$98:$M$98,[1]свод!$E$101:$M$102</definedName>
    <definedName name="P1_SCOPE_SV_PRT" hidden="1">[1]свод!$E$18:$I$19,[1]свод!$E$23:$H$26,[1]свод!$E$28:$I$29,[1]свод!$E$32:$I$36,[1]свод!$E$38:$I$40,[1]свод!$E$42:$I$53,[1]свод!$E$55:$I$56</definedName>
    <definedName name="P1_SET_PROT" hidden="1">#REF!,#REF!,#REF!,#REF!,#REF!,#REF!,#REF!</definedName>
    <definedName name="P1_SET_PRT" hidden="1">#REF!,#REF!,#REF!,#REF!,#REF!,#REF!,#REF!</definedName>
    <definedName name="P2_SCOPE_16_PRT" hidden="1">'[1]16'!$E$38:$I$38,'[1]16'!$E$41:$I$41,'[1]16'!$E$45:$I$47,'[1]16'!$E$49:$I$49,'[1]16'!$E$53:$I$54,'[1]16'!$E$56:$I$57,'[1]16'!$E$59:$I$59,'[1]16'!$E$9:$I$13</definedName>
    <definedName name="P2_SCOPE_4_PRT" hidden="1">'[1]4'!$P$25:$S$25,'[1]4'!$P$27:$S$31,'[1]4'!$U$14:$X$20,'[1]4'!$U$23:$X$23,'[1]4'!$U$25:$X$25,'[1]4'!$U$27:$X$31,'[1]4'!$Z$14:$AC$20,'[1]4'!$Z$23:$AC$23,'[1]4'!$Z$25:$AC$25</definedName>
    <definedName name="P2_SCOPE_5_PRT" hidden="1">'[1]5'!$P$25:$S$25,'[1]5'!$P$27:$S$31,'[1]5'!$U$14:$X$21,'[1]5'!$U$23:$X$23,'[1]5'!$U$25:$X$25,'[1]5'!$U$27:$X$31,'[1]5'!$Z$14:$AC$21,'[1]5'!$Z$23:$AC$23,'[1]5'!$Z$25:$AC$25</definedName>
    <definedName name="P2_SCOPE_F1_PRT" hidden="1">'[1]Ф-1 (для АО-энерго)'!$D$56:$E$59,'[1]Ф-1 (для АО-энерго)'!$D$34:$E$50,'[1]Ф-1 (для АО-энерго)'!$D$32:$E$32,'[1]Ф-1 (для АО-энерго)'!$D$23:$E$30</definedName>
    <definedName name="P2_SCOPE_F2_PRT" hidden="1">'[1]Ф-2 (для АО-энерго)'!$D$52:$G$54,'[1]Ф-2 (для АО-энерго)'!$C$21:$E$42,'[1]Ф-2 (для АО-энерго)'!$A$12:$E$12,'[1]Ф-2 (для АО-энерго)'!$C$8:$E$11</definedName>
    <definedName name="P2_SCOPE_PER_PRT" hidden="1">[1]перекрестка!$N$14:$N$25,[1]перекрестка!$N$27:$N$31,[1]перекрестка!$J$27:$K$31,[1]перекрестка!$F$27:$H$31,[1]перекрестка!$F$33:$H$37</definedName>
    <definedName name="P2_SCOPE_SV_PRT" hidden="1">[1]свод!$E$58:$I$63,[1]свод!$E$72:$I$79,[1]свод!$E$81:$I$81,[1]свод!$E$85:$H$88,[1]свод!$E$90:$I$90,[1]свод!$E$107:$I$112,[1]свод!$E$114:$I$117</definedName>
    <definedName name="P3_SCOPE_F1_PRT" hidden="1">'[1]Ф-1 (для АО-энерго)'!$E$16:$E$17,'[1]Ф-1 (для АО-энерго)'!$C$4:$D$4,'[1]Ф-1 (для АО-энерго)'!$C$7:$E$10,'[1]Ф-1 (для АО-энерго)'!$A$11:$E$11</definedName>
    <definedName name="P3_SCOPE_PER_PRT" hidden="1">[1]перекрестка!$J$33:$K$37,[1]перекрестка!$N$33:$N$37,[1]перекрестка!$F$39:$H$43,[1]перекрестка!$J$39:$K$43,[1]перекрестка!$N$39:$N$43</definedName>
    <definedName name="P3_SCOPE_SV_PRT" hidden="1">[1]свод!$E$121:$I$121,[1]свод!$E$124:$H$127,[1]свод!$D$135:$G$135,[1]свод!$I$135:$I$140,[1]свод!$H$137:$H$140,[1]свод!$D$138:$G$140,[1]свод!$E$15:$I$16</definedName>
    <definedName name="P4_SCOPE_F1_PRT" hidden="1">'[1]Ф-1 (для АО-энерго)'!$C$13:$E$13,'[1]Ф-1 (для АО-энерго)'!$A$14:$E$14,'[1]Ф-1 (для АО-энерго)'!$C$23:$C$50,'[1]Ф-1 (для АО-энерго)'!$C$54:$C$95</definedName>
    <definedName name="P4_SCOPE_PER_PRT" hidden="1">[1]перекрестка!$F$45:$H$49,[1]перекрестка!$J$45:$K$49,[1]перекрестка!$N$45:$N$49,[1]перекрестка!$F$53:$G$64,[1]перекрестка!$H$54:$H$58</definedName>
    <definedName name="P5_SCOPE_PER_PRT" hidden="1">[1]перекрестка!$H$60:$H$64,[1]перекрестка!$J$53:$J$64,[1]перекрестка!$K$54:$K$58,[1]перекрестка!$K$60:$K$64,[1]перекрестка!$N$53:$N$64</definedName>
    <definedName name="P6_SCOPE_PER_PRT" hidden="1">[1]перекрестка!$F$66:$H$70,[1]перекрестка!$J$66:$K$70,[1]перекрестка!$N$66:$N$70,[1]перекрестка!$F$72:$H$76,[1]перекрестка!$J$72:$K$76</definedName>
    <definedName name="P7_SCOPE_PER_PRT" hidden="1">[1]перекрестка!$N$72:$N$76,[1]перекрестка!$F$78:$H$82,[1]перекрестка!$J$78:$K$82,[1]перекрестка!$N$78:$N$82,[1]перекрестка!$F$84:$H$88</definedName>
    <definedName name="P8_SCOPE_PER_PRT" localSheetId="0" hidden="1">[1]перекрестка!$J$84:$K$88,[1]перекрестка!$N$84:$N$88,[1]перекрестка!$F$14:$G$25,P1_SCOPE_PER_PRT,P2_SCOPE_PER_PRT,P3_SCOPE_PER_PRT,P4_SCOPE_PER_PRT</definedName>
    <definedName name="P8_SCOPE_PER_PRT" hidden="1">[1]перекрестка!$J$84:$K$88,[1]перекрестка!$N$84:$N$88,[1]перекрестка!$F$14:$G$25,P1_SCOPE_PER_PRT,P2_SCOPE_PER_PRT,P3_SCOPE_PER_PRT,P4_SCOPE_PER_PRT</definedName>
    <definedName name="REGIONS">[1]TEHSHEET!$C$6:$C$93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CENARIOS">[1]TEHSHEET!$K$6:$K$7</definedName>
    <definedName name="SCOPE_16_PRT" localSheetId="0">P1_SCOPE_16_PRT,P2_SCOPE_16_PRT</definedName>
    <definedName name="SCOPE_16_PRT">P1_SCOPE_16_PRT,P2_SCOPE_16_PRT</definedName>
    <definedName name="SCOPE_17.1_PRT">'[1]17.1'!$D$14:$F$17,'[1]17.1'!$D$19:$F$22,'[1]17.1'!$I$9:$I$12,'[1]17.1'!$I$14:$I$17,'[1]17.1'!$I$19:$I$22,'[1]17.1'!$D$9:$F$12</definedName>
    <definedName name="SCOPE_17_PRT" localSheetId="0">'[1]17'!$J$39:$M$41,'[1]17'!$E$43:$H$51,'[1]17'!$J$43:$M$51,'[1]17'!$E$54:$H$56,'[1]17'!$E$58:$H$66,'[1]17'!$E$69:$M$81,'[1]17'!$E$9:$H$11,P1_SCOPE_17_PRT</definedName>
    <definedName name="SCOPE_17_PRT">'[1]17'!$J$39:$M$41,'[1]17'!$E$43:$H$51,'[1]17'!$J$43:$M$51,'[1]17'!$E$54:$H$56,'[1]17'!$E$58:$H$66,'[1]17'!$E$69:$M$81,'[1]17'!$E$9:$H$11,P1_SCOPE_17_PRT</definedName>
    <definedName name="SCOPE_24_LD">'[1]24'!$E$8:$J$47,'[1]24'!$E$49:$J$66</definedName>
    <definedName name="SCOPE_24_PRT">'[1]24'!$E$41:$I$41,'[1]24'!$E$34:$I$34,'[1]24'!$E$36:$I$36,'[1]24'!$E$43:$I$43</definedName>
    <definedName name="SCOPE_25_PRT">'[1]25'!$E$20:$I$20,'[1]25'!$E$34:$I$34,'[1]25'!$E$41:$I$41,'[1]25'!$E$8:$I$10</definedName>
    <definedName name="SCOPE_4_PRT" localSheetId="0">'[1]4'!$Z$27:$AC$31,'[1]4'!$F$14:$I$20,P1_SCOPE_4_PRT,P2_SCOPE_4_PRT</definedName>
    <definedName name="SCOPE_4_PRT">'[1]4'!$Z$27:$AC$31,'[1]4'!$F$14:$I$20,P1_SCOPE_4_PRT,P2_SCOPE_4_PRT</definedName>
    <definedName name="SCOPE_5_PRT" localSheetId="0">'[1]5'!$Z$27:$AC$31,'[1]5'!$F$14:$I$21,P1_SCOPE_5_PRT,P2_SCOPE_5_PRT</definedName>
    <definedName name="SCOPE_5_PRT">'[1]5'!$Z$27:$AC$31,'[1]5'!$F$14:$I$21,P1_SCOPE_5_PRT,P2_SCOPE_5_PRT</definedName>
    <definedName name="SCOPE_F1_PRT" localSheetId="0">'[1]Ф-1 (для АО-энерго)'!$D$86:$E$95,P1_SCOPE_F1_PRT,P2_SCOPE_F1_PRT,P3_SCOPE_F1_PRT,P4_SCOPE_F1_PRT</definedName>
    <definedName name="SCOPE_F1_PRT">'[1]Ф-1 (для АО-энерго)'!$D$86:$E$95,P1_SCOPE_F1_PRT,P2_SCOPE_F1_PRT,P3_SCOPE_F1_PRT,P4_SCOPE_F1_PRT</definedName>
    <definedName name="SCOPE_F2_PRT" localSheetId="0">'[1]Ф-2 (для АО-энерго)'!$C$5:$D$5,'[1]Ф-2 (для АО-энерго)'!$C$52:$C$57,'[1]Ф-2 (для АО-энерго)'!$D$57:$G$57,P1_SCOPE_F2_PRT,P2_SCOPE_F2_PRT</definedName>
    <definedName name="SCOPE_F2_PRT">'[1]Ф-2 (для АО-энерго)'!$C$5:$D$5,'[1]Ф-2 (для АО-энерго)'!$C$52:$C$57,'[1]Ф-2 (для АО-энерго)'!$D$57:$G$57,P1_SCOPE_F2_PRT,P2_SCOPE_F2_PRT</definedName>
    <definedName name="SCOPE_PER_PRT" localSheetId="0">P5_SCOPE_PER_PRT,P6_SCOPE_PER_PRT,P7_SCOPE_PER_PRT,'1.30'!P8_SCOPE_PER_PRT</definedName>
    <definedName name="SCOPE_PER_PRT">P5_SCOPE_PER_PRT,P6_SCOPE_PER_PRT,P7_SCOPE_PER_PRT,P8_SCOPE_PER_PRT</definedName>
    <definedName name="SCOPE_SPR_PRT">[1]Справочники!$D$21:$J$22,[1]Справочники!$E$13:$I$14,[1]Справочники!$F$27:$H$28</definedName>
    <definedName name="SCOPE_SV_LD1" localSheetId="0">[1]свод!$E$104:$M$104,[1]свод!$E$106:$M$117,[1]свод!$E$120:$M$121,[1]свод!$E$123:$M$127,[1]свод!$E$10:$M$68,P1_SCOPE_SV_LD1</definedName>
    <definedName name="SCOPE_SV_LD1">[1]свод!$E$104:$M$104,[1]свод!$E$106:$M$117,[1]свод!$E$120:$M$121,[1]свод!$E$123:$M$127,[1]свод!$E$10:$M$68,P1_SCOPE_SV_LD1</definedName>
    <definedName name="SCOPE_SV_PRT" localSheetId="0">P1_SCOPE_SV_PRT,P2_SCOPE_SV_PRT,P3_SCOPE_SV_PRT</definedName>
    <definedName name="SCOPE_SV_PRT">P1_SCOPE_SV_PRT,P2_SCOPE_SV_PRT,P3_SCOPE_SV_PRT</definedName>
    <definedName name="в23ё" localSheetId="0">'1.30'!в23ё</definedName>
    <definedName name="в23ё">[0]!в23ё</definedName>
    <definedName name="вв" localSheetId="0">'1.30'!вв</definedName>
    <definedName name="вв">[0]!вв</definedName>
    <definedName name="второй">#REF!</definedName>
    <definedName name="_xlnm.Print_Titles" localSheetId="0">'1.30'!$11:$11</definedName>
    <definedName name="й" localSheetId="0">'1.30'!й</definedName>
    <definedName name="й">[0]!й</definedName>
    <definedName name="йй" localSheetId="0">'1.30'!йй</definedName>
    <definedName name="йй">[0]!йй</definedName>
    <definedName name="ке" localSheetId="0">'1.30'!ке</definedName>
    <definedName name="ке">[0]!ке</definedName>
    <definedName name="мым" localSheetId="0">'1.30'!мым</definedName>
    <definedName name="мым">[0]!мым</definedName>
    <definedName name="_xlnm.Print_Area" localSheetId="0">'1.30'!$B$1:$I$168</definedName>
    <definedName name="первый">#REF!</definedName>
    <definedName name="с" localSheetId="0">'1.30'!с</definedName>
    <definedName name="с">[0]!с</definedName>
    <definedName name="сс" localSheetId="0">'1.30'!сс</definedName>
    <definedName name="сс">[0]!сс</definedName>
    <definedName name="сссс" localSheetId="0">'1.30'!сссс</definedName>
    <definedName name="сссс">[0]!сссс</definedName>
    <definedName name="ссы" localSheetId="0">'1.30'!ссы</definedName>
    <definedName name="ссы">[0]!ссы</definedName>
    <definedName name="третий">#REF!</definedName>
    <definedName name="у" localSheetId="0">'1.30'!у</definedName>
    <definedName name="у">[0]!у</definedName>
    <definedName name="ц" localSheetId="0">'1.30'!ц</definedName>
    <definedName name="ц">[0]!ц</definedName>
    <definedName name="цу" localSheetId="0">'1.30'!цу</definedName>
    <definedName name="цу">[0]!цу</definedName>
    <definedName name="четвертый">#REF!</definedName>
    <definedName name="ыв" localSheetId="0">'1.30'!ыв</definedName>
    <definedName name="ыв">[0]!ыв</definedName>
    <definedName name="ыыыы" localSheetId="0">'1.30'!ыыыы</definedName>
    <definedName name="ыыыы">[0]!ыыыы</definedName>
  </definedNames>
  <calcPr calcId="125725"/>
</workbook>
</file>

<file path=xl/calcChain.xml><?xml version="1.0" encoding="utf-8"?>
<calcChain xmlns="http://schemas.openxmlformats.org/spreadsheetml/2006/main">
  <c r="E153" i="1"/>
  <c r="D153"/>
  <c r="E152"/>
  <c r="D152"/>
  <c r="E150"/>
  <c r="D150"/>
  <c r="E149"/>
  <c r="D149"/>
  <c r="E144"/>
  <c r="D144"/>
  <c r="E143"/>
  <c r="D143"/>
  <c r="E141"/>
  <c r="D141"/>
  <c r="E140"/>
  <c r="D140"/>
  <c r="E139"/>
  <c r="D139"/>
  <c r="E126"/>
  <c r="D126"/>
  <c r="E125"/>
  <c r="D125"/>
  <c r="E123"/>
  <c r="D123"/>
  <c r="E122"/>
  <c r="D122"/>
  <c r="E115"/>
  <c r="D115"/>
  <c r="E114"/>
  <c r="D114"/>
  <c r="E112"/>
  <c r="D112"/>
  <c r="E111"/>
  <c r="D111"/>
  <c r="E110"/>
  <c r="D110"/>
  <c r="E109"/>
  <c r="D109"/>
  <c r="E102"/>
  <c r="D102"/>
  <c r="E101"/>
  <c r="D101"/>
  <c r="E99"/>
  <c r="D99"/>
  <c r="E98"/>
  <c r="D98"/>
  <c r="E92"/>
  <c r="D92"/>
  <c r="E91"/>
  <c r="D91"/>
  <c r="E89"/>
  <c r="D89"/>
  <c r="E88"/>
  <c r="D88"/>
  <c r="E87"/>
  <c r="D87"/>
  <c r="E86"/>
  <c r="D86"/>
  <c r="E85"/>
  <c r="D85"/>
  <c r="E78"/>
  <c r="D78"/>
  <c r="E77"/>
  <c r="D77"/>
  <c r="E75"/>
  <c r="D75"/>
  <c r="E74"/>
  <c r="D74"/>
  <c r="E69"/>
  <c r="D69"/>
  <c r="E68"/>
  <c r="D68"/>
  <c r="E66"/>
  <c r="D66"/>
  <c r="E29"/>
  <c r="D29"/>
  <c r="E28"/>
  <c r="D28"/>
  <c r="E26"/>
  <c r="D26"/>
  <c r="E25"/>
  <c r="D25"/>
  <c r="E15"/>
  <c r="D15"/>
  <c r="E14"/>
  <c r="D14"/>
  <c r="E12"/>
  <c r="D12"/>
  <c r="C8"/>
</calcChain>
</file>

<file path=xl/sharedStrings.xml><?xml version="1.0" encoding="utf-8"?>
<sst xmlns="http://schemas.openxmlformats.org/spreadsheetml/2006/main" count="273" uniqueCount="180">
  <si>
    <t>Приложение 2</t>
  </si>
  <si>
    <t xml:space="preserve">                                  </t>
  </si>
  <si>
    <t>к приказу Федеральной службы по тарифам</t>
  </si>
  <si>
    <t xml:space="preserve">                                             </t>
  </si>
  <si>
    <t>от 31 июля 2007 г. N 138-э/6</t>
  </si>
  <si>
    <t xml:space="preserve">                                                          </t>
  </si>
  <si>
    <t>Таблица N П1.30</t>
  </si>
  <si>
    <t>Отпуск (передача) электроэнергии территориальными сетевыми организациями</t>
  </si>
  <si>
    <t>2014 факт</t>
  </si>
  <si>
    <t>№ П/П</t>
  </si>
  <si>
    <t>Наименование показателя</t>
  </si>
  <si>
    <t>Отпуск ЭЭ, млн. кВт.ч</t>
  </si>
  <si>
    <t>Расчетная мощность, МВт</t>
  </si>
  <si>
    <t>Заявленная мощность, МВт</t>
  </si>
  <si>
    <t>Присоединенная мощность,                                              МВА</t>
  </si>
  <si>
    <t>Товарная продукция,                                   тыс. руб</t>
  </si>
  <si>
    <t xml:space="preserve">Поступление электроэнергии  в сеть - всего </t>
  </si>
  <si>
    <t xml:space="preserve">в т.ч. из </t>
  </si>
  <si>
    <t>1.1</t>
  </si>
  <si>
    <t xml:space="preserve">не сетевых организаций </t>
  </si>
  <si>
    <t>1.2</t>
  </si>
  <si>
    <t xml:space="preserve">сетевых организаций </t>
  </si>
  <si>
    <t xml:space="preserve">в т.ч. из      </t>
  </si>
  <si>
    <t>1.2.1</t>
  </si>
  <si>
    <t>ОАО"МРСК Сибири"</t>
  </si>
  <si>
    <t>1.2.2</t>
  </si>
  <si>
    <t>ООО" Евразэнерготранс"</t>
  </si>
  <si>
    <t>1.2.3</t>
  </si>
  <si>
    <t>ООО "Горнорежущий инструмент"</t>
  </si>
  <si>
    <t>1.2.4</t>
  </si>
  <si>
    <t>ООО "Кузнецкэнерго"</t>
  </si>
  <si>
    <t>1.2.5</t>
  </si>
  <si>
    <t>ОАО Завод Универсал</t>
  </si>
  <si>
    <t>1.2.6</t>
  </si>
  <si>
    <t>ООО "Горэлектросеть"</t>
  </si>
  <si>
    <t>1.2.7</t>
  </si>
  <si>
    <t>ОАО "РЖД"</t>
  </si>
  <si>
    <t>1.2.8</t>
  </si>
  <si>
    <t>ООО "РЭС"</t>
  </si>
  <si>
    <t>2</t>
  </si>
  <si>
    <t>Потери электроэнергии - всего</t>
  </si>
  <si>
    <t>3</t>
  </si>
  <si>
    <t xml:space="preserve">Отпуск (передача) электроэнергии сетевыми предприятиями - всего     </t>
  </si>
  <si>
    <t xml:space="preserve">в т.ч. </t>
  </si>
  <si>
    <t>3.1</t>
  </si>
  <si>
    <t xml:space="preserve">не сетевым организациям  </t>
  </si>
  <si>
    <t>3.2</t>
  </si>
  <si>
    <t>сетевым организациям</t>
  </si>
  <si>
    <t>3.2.1</t>
  </si>
  <si>
    <t>ОАО "МРСК"</t>
  </si>
  <si>
    <t>3.2.2</t>
  </si>
  <si>
    <t>ЗАО "Водоканал"</t>
  </si>
  <si>
    <t>3.2.3</t>
  </si>
  <si>
    <t>3.2.4</t>
  </si>
  <si>
    <t>3.2.5</t>
  </si>
  <si>
    <t>МУП ТРСК</t>
  </si>
  <si>
    <t>3.2.6</t>
  </si>
  <si>
    <t>3.2.7</t>
  </si>
  <si>
    <t>ОАО УК Кузбассразрезуголь</t>
  </si>
  <si>
    <t>3.2.8</t>
  </si>
  <si>
    <t>ООО"ЭнергоАльянс"</t>
  </si>
  <si>
    <t>3.2.2.1</t>
  </si>
  <si>
    <t xml:space="preserve">также в сальдированном выражении (п. 3.2.2 - п. 1.2.2) </t>
  </si>
  <si>
    <t>……</t>
  </si>
  <si>
    <t>4</t>
  </si>
  <si>
    <t>Поступление электроэнергии  в ЕНС</t>
  </si>
  <si>
    <t>4.1</t>
  </si>
  <si>
    <t>4.2</t>
  </si>
  <si>
    <t>4.2.1</t>
  </si>
  <si>
    <t xml:space="preserve">сетевой организации 1   </t>
  </si>
  <si>
    <t>4.2.2</t>
  </si>
  <si>
    <t xml:space="preserve">сетевой организации 2 </t>
  </si>
  <si>
    <t>5</t>
  </si>
  <si>
    <t>Потери электроэнергии</t>
  </si>
  <si>
    <t>6</t>
  </si>
  <si>
    <t xml:space="preserve">Отпуск (передача) электроэнергии    </t>
  </si>
  <si>
    <t>6.1</t>
  </si>
  <si>
    <t>6.2</t>
  </si>
  <si>
    <t xml:space="preserve">в т.ч.    </t>
  </si>
  <si>
    <t>6.2.1</t>
  </si>
  <si>
    <t>6.2.1.1</t>
  </si>
  <si>
    <t xml:space="preserve">также в сальдированном выражении (п. 6.2.1 - п. 4.2.1) </t>
  </si>
  <si>
    <t>6.2.2</t>
  </si>
  <si>
    <t>6.2.2.1</t>
  </si>
  <si>
    <t>7</t>
  </si>
  <si>
    <t xml:space="preserve">Трансформировано из сети ЕНС в </t>
  </si>
  <si>
    <t>8</t>
  </si>
  <si>
    <t>- ВН</t>
  </si>
  <si>
    <t>9</t>
  </si>
  <si>
    <t>- CН 1</t>
  </si>
  <si>
    <t>10</t>
  </si>
  <si>
    <t>- CН 2</t>
  </si>
  <si>
    <t>11</t>
  </si>
  <si>
    <t xml:space="preserve">- НН </t>
  </si>
  <si>
    <t>12</t>
  </si>
  <si>
    <t>Поступление электроэнергии  в сеть ВН 110 кВ</t>
  </si>
  <si>
    <t>12.1</t>
  </si>
  <si>
    <t>12.2</t>
  </si>
  <si>
    <t>12.2.1</t>
  </si>
  <si>
    <t>12.2.2</t>
  </si>
  <si>
    <t>ООО "Евразэнерготранс"</t>
  </si>
  <si>
    <t>13</t>
  </si>
  <si>
    <t>14</t>
  </si>
  <si>
    <t>14.1</t>
  </si>
  <si>
    <t>14.2</t>
  </si>
  <si>
    <t>14.2.1</t>
  </si>
  <si>
    <t>14.2.1.1</t>
  </si>
  <si>
    <t xml:space="preserve">также в сальдированном выражении (п. 14.2.1 - п. 12.2.1) </t>
  </si>
  <si>
    <t>14.2.2</t>
  </si>
  <si>
    <t>14.2.2.1</t>
  </si>
  <si>
    <t xml:space="preserve">также в сальдированном выражении (п. 14.2.2 - п. 12.2.2) </t>
  </si>
  <si>
    <t>15</t>
  </si>
  <si>
    <t xml:space="preserve">Трансформировано из сети 110 кВ в </t>
  </si>
  <si>
    <t>16</t>
  </si>
  <si>
    <t>17</t>
  </si>
  <si>
    <t>18</t>
  </si>
  <si>
    <t>19</t>
  </si>
  <si>
    <t>Поступление электроэнергии  в сеть СН 1</t>
  </si>
  <si>
    <t>19.1</t>
  </si>
  <si>
    <t>19.2</t>
  </si>
  <si>
    <t>19.2.1</t>
  </si>
  <si>
    <t>19.2.2</t>
  </si>
  <si>
    <t>19.2.3</t>
  </si>
  <si>
    <t>19.2.4</t>
  </si>
  <si>
    <t>ОАО "Завод Универсал"</t>
  </si>
  <si>
    <t>20</t>
  </si>
  <si>
    <t>21</t>
  </si>
  <si>
    <t>21.2</t>
  </si>
  <si>
    <t>21.3</t>
  </si>
  <si>
    <t>21.2.1</t>
  </si>
  <si>
    <t>21.2.1.1</t>
  </si>
  <si>
    <t xml:space="preserve">также в сальдированном выражении (п. 21.2.1 - п. 19.2.1) </t>
  </si>
  <si>
    <t>21.2.2.1</t>
  </si>
  <si>
    <t xml:space="preserve">также в сальдированном выражении (п. 21.2.2 - п. 19.2.2) </t>
  </si>
  <si>
    <t>22</t>
  </si>
  <si>
    <t xml:space="preserve">Трансформировано из сети 35 кВ в </t>
  </si>
  <si>
    <t>23</t>
  </si>
  <si>
    <t>24</t>
  </si>
  <si>
    <t>25</t>
  </si>
  <si>
    <t>Поступление электроэнергии  в сеть СН 2</t>
  </si>
  <si>
    <t>25.1</t>
  </si>
  <si>
    <t>25.2</t>
  </si>
  <si>
    <t>25.2.1</t>
  </si>
  <si>
    <t>25.2.2</t>
  </si>
  <si>
    <t>25.2.3</t>
  </si>
  <si>
    <t>25.2.4</t>
  </si>
  <si>
    <t>25.2.5</t>
  </si>
  <si>
    <t>26</t>
  </si>
  <si>
    <t>27</t>
  </si>
  <si>
    <t>27.1</t>
  </si>
  <si>
    <t>27.2</t>
  </si>
  <si>
    <t>27.2.1</t>
  </si>
  <si>
    <t>27.2.2</t>
  </si>
  <si>
    <t>27.2.3</t>
  </si>
  <si>
    <t>27.2.4</t>
  </si>
  <si>
    <t>27.2.5</t>
  </si>
  <si>
    <t>27.2.6</t>
  </si>
  <si>
    <t>27.2.7</t>
  </si>
  <si>
    <t>27.2.8</t>
  </si>
  <si>
    <t>ООО "ЭнергоАльянс"</t>
  </si>
  <si>
    <t>27.2.2.1</t>
  </si>
  <si>
    <t xml:space="preserve">также в сальдированном выражении (п. 27.2.2 - п. 25.2.2) </t>
  </si>
  <si>
    <t>28</t>
  </si>
  <si>
    <t xml:space="preserve">Трансформировано из сети 10 - 6 кВ в </t>
  </si>
  <si>
    <t>29</t>
  </si>
  <si>
    <t>30</t>
  </si>
  <si>
    <t>Поступление электроэнергии  в сеть НН</t>
  </si>
  <si>
    <t>30.1</t>
  </si>
  <si>
    <t>30.2</t>
  </si>
  <si>
    <t>30.2.1</t>
  </si>
  <si>
    <t>30.2.2</t>
  </si>
  <si>
    <t>31</t>
  </si>
  <si>
    <t>32</t>
  </si>
  <si>
    <t>32.1</t>
  </si>
  <si>
    <t>32.2</t>
  </si>
  <si>
    <t>32.2.1</t>
  </si>
  <si>
    <t>32.2.1.1</t>
  </si>
  <si>
    <t xml:space="preserve">также в сальдированном выражении (п. 27.2.1 - п. 25.2.1) </t>
  </si>
  <si>
    <t>32.2.2</t>
  </si>
  <si>
    <t>32.2.2.1</t>
  </si>
</sst>
</file>

<file path=xl/styles.xml><?xml version="1.0" encoding="utf-8"?>
<styleSheet xmlns="http://schemas.openxmlformats.org/spreadsheetml/2006/main">
  <numFmts count="6">
    <numFmt numFmtId="41" formatCode="_-* #,##0_р_._-;\-* #,##0_р_._-;_-* &quot;-&quot;_р_._-;_-@_-"/>
    <numFmt numFmtId="43" formatCode="_-* #,##0.00_р_._-;\-* #,##0.00_р_._-;_-* &quot;-&quot;??_р_._-;_-@_-"/>
    <numFmt numFmtId="164" formatCode="#,##0.000000"/>
    <numFmt numFmtId="165" formatCode="0.0"/>
    <numFmt numFmtId="166" formatCode="&quot;$&quot;#,##0_);[Red]\(&quot;$&quot;#,##0\)"/>
    <numFmt numFmtId="167" formatCode="General_)"/>
  </numFmts>
  <fonts count="20"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0"/>
      <name val="MS Sans Serif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0"/>
      <name val="NTHarmonica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6" fontId="7" fillId="0" borderId="0" applyFont="0" applyFill="0" applyBorder="0" applyAlignment="0" applyProtection="0"/>
    <xf numFmtId="49" fontId="8" fillId="0" borderId="0" applyBorder="0">
      <alignment vertical="top"/>
    </xf>
    <xf numFmtId="0" fontId="9" fillId="0" borderId="0"/>
    <xf numFmtId="0" fontId="10" fillId="0" borderId="0" applyNumberFormat="0">
      <alignment horizontal="left"/>
    </xf>
    <xf numFmtId="167" fontId="11" fillId="0" borderId="13">
      <protection locked="0"/>
    </xf>
    <xf numFmtId="0" fontId="12" fillId="0" borderId="0" applyBorder="0">
      <alignment horizontal="center" vertical="center" wrapText="1"/>
    </xf>
    <xf numFmtId="0" fontId="13" fillId="0" borderId="14" applyBorder="0">
      <alignment horizontal="center" vertical="center" wrapText="1"/>
    </xf>
    <xf numFmtId="167" fontId="14" fillId="4" borderId="13"/>
    <xf numFmtId="4" fontId="8" fillId="3" borderId="7" applyBorder="0">
      <alignment horizontal="right"/>
    </xf>
    <xf numFmtId="0" fontId="15" fillId="2" borderId="0" applyFill="0">
      <alignment wrapText="1"/>
    </xf>
    <xf numFmtId="0" fontId="16" fillId="0" borderId="0">
      <alignment horizontal="center" vertical="top" wrapText="1"/>
    </xf>
    <xf numFmtId="0" fontId="17" fillId="0" borderId="0">
      <alignment horizontal="centerContinuous" vertical="center" wrapText="1"/>
    </xf>
    <xf numFmtId="0" fontId="18" fillId="0" borderId="0"/>
    <xf numFmtId="49" fontId="15" fillId="0" borderId="0">
      <alignment horizontal="center"/>
    </xf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" fontId="8" fillId="2" borderId="0" applyBorder="0">
      <alignment horizontal="right"/>
    </xf>
    <xf numFmtId="4" fontId="8" fillId="5" borderId="15" applyBorder="0">
      <alignment horizontal="right"/>
    </xf>
    <xf numFmtId="4" fontId="8" fillId="2" borderId="7" applyFont="0" applyBorder="0">
      <alignment horizontal="right"/>
    </xf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/>
    </xf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Alignment="1">
      <alignment vertical="justify"/>
    </xf>
    <xf numFmtId="164" fontId="1" fillId="0" borderId="0" xfId="0" applyNumberFormat="1" applyFont="1" applyFill="1"/>
    <xf numFmtId="0" fontId="1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vertical="justify"/>
    </xf>
    <xf numFmtId="164" fontId="3" fillId="0" borderId="0" xfId="0" applyNumberFormat="1" applyFont="1" applyFill="1"/>
    <xf numFmtId="164" fontId="2" fillId="0" borderId="0" xfId="0" applyNumberFormat="1" applyFont="1" applyFill="1"/>
    <xf numFmtId="0" fontId="3" fillId="0" borderId="0" xfId="0" applyFont="1" applyFill="1"/>
    <xf numFmtId="0" fontId="3" fillId="0" borderId="0" xfId="0" applyFont="1"/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justify"/>
    </xf>
    <xf numFmtId="164" fontId="3" fillId="0" borderId="2" xfId="0" applyNumberFormat="1" applyFont="1" applyBorder="1" applyAlignment="1">
      <alignment horizontal="center" vertical="justify"/>
    </xf>
    <xf numFmtId="0" fontId="3" fillId="0" borderId="3" xfId="0" applyFont="1" applyBorder="1" applyAlignment="1">
      <alignment horizontal="center" vertical="justify"/>
    </xf>
    <xf numFmtId="49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vertical="justify"/>
    </xf>
    <xf numFmtId="164" fontId="3" fillId="2" borderId="5" xfId="0" applyNumberFormat="1" applyFont="1" applyFill="1" applyBorder="1"/>
    <xf numFmtId="165" fontId="3" fillId="3" borderId="5" xfId="0" applyNumberFormat="1" applyFont="1" applyFill="1" applyBorder="1" applyProtection="1">
      <protection locked="0"/>
    </xf>
    <xf numFmtId="0" fontId="3" fillId="3" borderId="5" xfId="0" applyFont="1" applyFill="1" applyBorder="1" applyProtection="1">
      <protection locked="0"/>
    </xf>
    <xf numFmtId="49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vertical="justify"/>
    </xf>
    <xf numFmtId="164" fontId="3" fillId="0" borderId="7" xfId="0" applyNumberFormat="1" applyFont="1" applyBorder="1"/>
    <xf numFmtId="165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49" fontId="3" fillId="2" borderId="6" xfId="0" applyNumberFormat="1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vertical="justify"/>
    </xf>
    <xf numFmtId="164" fontId="3" fillId="2" borderId="7" xfId="0" applyNumberFormat="1" applyFont="1" applyFill="1" applyBorder="1" applyProtection="1"/>
    <xf numFmtId="0" fontId="3" fillId="0" borderId="0" xfId="0" applyFont="1" applyFill="1" applyProtection="1">
      <protection locked="0"/>
    </xf>
    <xf numFmtId="49" fontId="3" fillId="3" borderId="6" xfId="0" applyNumberFormat="1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vertical="justify"/>
      <protection locked="0"/>
    </xf>
    <xf numFmtId="164" fontId="3" fillId="3" borderId="7" xfId="0" applyNumberFormat="1" applyFont="1" applyFill="1" applyBorder="1" applyProtection="1">
      <protection locked="0"/>
    </xf>
    <xf numFmtId="0" fontId="4" fillId="3" borderId="9" xfId="0" applyFont="1" applyFill="1" applyBorder="1" applyAlignment="1" applyProtection="1">
      <alignment vertical="justify"/>
      <protection locked="0"/>
    </xf>
    <xf numFmtId="4" fontId="3" fillId="3" borderId="8" xfId="0" applyNumberFormat="1" applyFont="1" applyFill="1" applyBorder="1" applyProtection="1">
      <protection locked="0"/>
    </xf>
    <xf numFmtId="0" fontId="3" fillId="2" borderId="9" xfId="0" applyFont="1" applyFill="1" applyBorder="1" applyAlignment="1" applyProtection="1">
      <alignment vertical="justify"/>
    </xf>
    <xf numFmtId="0" fontId="3" fillId="0" borderId="0" xfId="0" applyFont="1" applyProtection="1"/>
    <xf numFmtId="49" fontId="3" fillId="0" borderId="6" xfId="0" applyNumberFormat="1" applyFont="1" applyBorder="1" applyAlignment="1" applyProtection="1">
      <alignment horizontal="center"/>
    </xf>
    <xf numFmtId="0" fontId="3" fillId="0" borderId="7" xfId="0" applyFont="1" applyBorder="1" applyAlignment="1" applyProtection="1">
      <alignment vertical="justify"/>
    </xf>
    <xf numFmtId="164" fontId="3" fillId="0" borderId="7" xfId="0" applyNumberFormat="1" applyFont="1" applyBorder="1" applyProtection="1"/>
    <xf numFmtId="0" fontId="3" fillId="0" borderId="0" xfId="0" applyFont="1" applyFill="1" applyProtection="1"/>
    <xf numFmtId="0" fontId="3" fillId="0" borderId="0" xfId="0" applyFont="1" applyProtection="1">
      <protection locked="0"/>
    </xf>
    <xf numFmtId="0" fontId="3" fillId="3" borderId="9" xfId="0" applyFont="1" applyFill="1" applyBorder="1" applyAlignment="1" applyProtection="1">
      <alignment vertical="justify"/>
      <protection locked="0"/>
    </xf>
    <xf numFmtId="49" fontId="3" fillId="0" borderId="6" xfId="0" applyNumberFormat="1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vertical="justify"/>
      <protection locked="0"/>
    </xf>
    <xf numFmtId="164" fontId="3" fillId="0" borderId="7" xfId="0" applyNumberFormat="1" applyFont="1" applyBorder="1" applyProtection="1">
      <protection locked="0"/>
    </xf>
    <xf numFmtId="0" fontId="3" fillId="0" borderId="7" xfId="0" quotePrefix="1" applyFont="1" applyBorder="1" applyAlignment="1" applyProtection="1">
      <alignment vertical="justify"/>
      <protection locked="0"/>
    </xf>
    <xf numFmtId="0" fontId="3" fillId="2" borderId="7" xfId="0" quotePrefix="1" applyFont="1" applyFill="1" applyBorder="1" applyAlignment="1" applyProtection="1">
      <alignment vertical="justify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vertical="justify"/>
      <protection locked="0"/>
    </xf>
    <xf numFmtId="164" fontId="3" fillId="2" borderId="7" xfId="0" applyNumberFormat="1" applyFont="1" applyFill="1" applyBorder="1" applyProtection="1">
      <protection locked="0"/>
    </xf>
    <xf numFmtId="49" fontId="3" fillId="0" borderId="6" xfId="0" applyNumberFormat="1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alignment vertical="justify"/>
      <protection locked="0"/>
    </xf>
    <xf numFmtId="164" fontId="3" fillId="0" borderId="7" xfId="0" applyNumberFormat="1" applyFont="1" applyFill="1" applyBorder="1" applyProtection="1">
      <protection locked="0"/>
    </xf>
    <xf numFmtId="49" fontId="3" fillId="3" borderId="10" xfId="0" applyNumberFormat="1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vertical="justify"/>
      <protection locked="0"/>
    </xf>
    <xf numFmtId="164" fontId="3" fillId="3" borderId="11" xfId="0" applyNumberFormat="1" applyFont="1" applyFill="1" applyBorder="1" applyProtection="1">
      <protection locked="0"/>
    </xf>
    <xf numFmtId="0" fontId="3" fillId="3" borderId="11" xfId="0" applyFont="1" applyFill="1" applyBorder="1" applyProtection="1">
      <protection locked="0"/>
    </xf>
    <xf numFmtId="0" fontId="3" fillId="3" borderId="12" xfId="0" applyFont="1" applyFill="1" applyBorder="1" applyProtection="1"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justify"/>
      <protection locked="0"/>
    </xf>
    <xf numFmtId="164" fontId="3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justify"/>
      <protection locked="0"/>
    </xf>
    <xf numFmtId="2" fontId="4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>
      <alignment horizontal="left"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2" fontId="2" fillId="0" borderId="0" xfId="0" applyNumberFormat="1" applyFont="1" applyProtection="1">
      <protection locked="0"/>
    </xf>
    <xf numFmtId="0" fontId="2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vertical="justify"/>
    </xf>
    <xf numFmtId="164" fontId="3" fillId="0" borderId="0" xfId="0" applyNumberFormat="1" applyFont="1"/>
    <xf numFmtId="4" fontId="3" fillId="3" borderId="16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20">
    <cellStyle name="Currency [0]" xfId="1"/>
    <cellStyle name="Normal_Form2.1" xfId="2"/>
    <cellStyle name="Normal1" xfId="3"/>
    <cellStyle name="Price_Body" xfId="4"/>
    <cellStyle name="Беззащитный" xfId="5"/>
    <cellStyle name="Заголовок" xfId="6"/>
    <cellStyle name="ЗаголовокСтолбца" xfId="7"/>
    <cellStyle name="Защитный" xfId="8"/>
    <cellStyle name="Значение" xfId="9"/>
    <cellStyle name="Мои наименования показателей" xfId="10"/>
    <cellStyle name="Мой заголовок" xfId="11"/>
    <cellStyle name="Мой заголовок листа" xfId="12"/>
    <cellStyle name="Обычный" xfId="0" builtinId="0"/>
    <cellStyle name="Стиль 1" xfId="13"/>
    <cellStyle name="Текстовый" xfId="14"/>
    <cellStyle name="Тысячи [0]_3Com" xfId="15"/>
    <cellStyle name="Тысячи_3Com" xfId="16"/>
    <cellStyle name="Формула" xfId="17"/>
    <cellStyle name="ФормулаВБ" xfId="18"/>
    <cellStyle name="ФормулаНаКонтроль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&#1045;&#1048;&#1040;&#1057;\&#1055;&#1088;&#1080;&#1096;&#1083;&#1086;\15.05.07\tset.net.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B-PL\NBPL\_F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69;&#10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КлассЗСМК"/>
      <sheetName val="1.12 (пер)"/>
    </sheetNames>
    <sheetDataSet>
      <sheetData sheetId="0" refreshError="1"/>
      <sheetData sheetId="1"/>
      <sheetData sheetId="2">
        <row r="13">
          <cell r="E13" t="str">
            <v>Введите название региона</v>
          </cell>
        </row>
      </sheetData>
      <sheetData sheetId="3" refreshError="1"/>
      <sheetData sheetId="4"/>
      <sheetData sheetId="5"/>
      <sheetData sheetId="6"/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/>
      <sheetData sheetId="10"/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инструкция"/>
      <sheetName val="3"/>
      <sheetName val="4"/>
      <sheetName val="5"/>
      <sheetName val="6"/>
      <sheetName val="1.30 на 2015 год"/>
    </sheetNames>
    <sheetDataSet>
      <sheetData sheetId="0">
        <row r="13">
          <cell r="A13" t="str">
            <v>ОАО "Новокузнецкие электрические сети"</v>
          </cell>
        </row>
      </sheetData>
      <sheetData sheetId="1"/>
      <sheetData sheetId="2"/>
      <sheetData sheetId="3">
        <row r="11">
          <cell r="O11">
            <v>1003.140653</v>
          </cell>
        </row>
        <row r="12">
          <cell r="Q12">
            <v>19.76688</v>
          </cell>
          <cell r="R12">
            <v>58.102398000000001</v>
          </cell>
          <cell r="S12">
            <v>9.9589809999999996</v>
          </cell>
        </row>
        <row r="15">
          <cell r="Q15">
            <v>19.76688</v>
          </cell>
        </row>
        <row r="16">
          <cell r="R16">
            <v>58.102398000000001</v>
          </cell>
        </row>
        <row r="17">
          <cell r="S17">
            <v>9.9589809999999996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1003.140653</v>
          </cell>
          <cell r="P20">
            <v>757.19679099999996</v>
          </cell>
          <cell r="Q20">
            <v>233.04000200000004</v>
          </cell>
          <cell r="R20">
            <v>12.90386</v>
          </cell>
        </row>
        <row r="30">
          <cell r="O30">
            <v>29.309609999999996</v>
          </cell>
          <cell r="P30">
            <v>0</v>
          </cell>
          <cell r="Q30">
            <v>4.2205829999999995</v>
          </cell>
          <cell r="R30">
            <v>23.371482999999998</v>
          </cell>
          <cell r="S30">
            <v>1.717544</v>
          </cell>
        </row>
        <row r="35">
          <cell r="O35">
            <v>0</v>
          </cell>
        </row>
        <row r="36">
          <cell r="O36">
            <v>973.83104300000002</v>
          </cell>
          <cell r="P36">
            <v>737.42991099999995</v>
          </cell>
          <cell r="Q36">
            <v>190.48390100000003</v>
          </cell>
          <cell r="R36">
            <v>37.675794000000003</v>
          </cell>
          <cell r="S36">
            <v>8.2414369999999995</v>
          </cell>
        </row>
        <row r="39">
          <cell r="O39">
            <v>23.259153999999999</v>
          </cell>
          <cell r="R39">
            <v>15.142526999999999</v>
          </cell>
          <cell r="S39">
            <v>8.1166269999999994</v>
          </cell>
        </row>
        <row r="40">
          <cell r="O40">
            <v>0</v>
          </cell>
        </row>
        <row r="42">
          <cell r="O42">
            <v>0</v>
          </cell>
        </row>
        <row r="43">
          <cell r="O43">
            <v>950.57188900000006</v>
          </cell>
          <cell r="Q43">
            <v>190.483901</v>
          </cell>
          <cell r="R43">
            <v>22.533266999999999</v>
          </cell>
          <cell r="S43">
            <v>0.12481</v>
          </cell>
        </row>
        <row r="44">
          <cell r="O44">
            <v>0</v>
          </cell>
        </row>
      </sheetData>
      <sheetData sheetId="4">
        <row r="12">
          <cell r="O12">
            <v>187.36284099999997</v>
          </cell>
        </row>
        <row r="13">
          <cell r="Q13">
            <v>3.6919840000000002</v>
          </cell>
          <cell r="R13">
            <v>10.852148</v>
          </cell>
          <cell r="S13">
            <v>1.860101</v>
          </cell>
        </row>
        <row r="16">
          <cell r="Q16">
            <v>3.6919840000000002</v>
          </cell>
        </row>
        <row r="17">
          <cell r="R17">
            <v>10.852148</v>
          </cell>
        </row>
        <row r="18">
          <cell r="S18">
            <v>1.860101</v>
          </cell>
        </row>
        <row r="19">
          <cell r="O19">
            <v>0</v>
          </cell>
        </row>
        <row r="20">
          <cell r="O20">
            <v>187.36284099999997</v>
          </cell>
          <cell r="P20">
            <v>141.42637099999999</v>
          </cell>
          <cell r="Q20">
            <v>43.526336000000001</v>
          </cell>
          <cell r="R20">
            <v>2.4101340000000002</v>
          </cell>
        </row>
        <row r="21">
          <cell r="O21">
            <v>0</v>
          </cell>
        </row>
        <row r="23">
          <cell r="O23">
            <v>5.055212</v>
          </cell>
          <cell r="Q23">
            <v>0.78830500000000003</v>
          </cell>
          <cell r="R23">
            <v>3.9461110000000001</v>
          </cell>
          <cell r="S23">
            <v>0.32079600000000003</v>
          </cell>
        </row>
        <row r="28">
          <cell r="O28">
            <v>0</v>
          </cell>
        </row>
        <row r="29">
          <cell r="O29">
            <v>182.30762900000002</v>
          </cell>
          <cell r="P29">
            <v>137.734387</v>
          </cell>
          <cell r="Q29">
            <v>35.577866999999998</v>
          </cell>
          <cell r="S29">
            <v>1.5393049999999999</v>
          </cell>
        </row>
        <row r="32">
          <cell r="O32">
            <v>4.3442569999999998</v>
          </cell>
          <cell r="R32">
            <v>2.8282639999999999</v>
          </cell>
          <cell r="S32">
            <v>1.5159929999999999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177.96337199999999</v>
          </cell>
          <cell r="P35">
            <v>137.734387</v>
          </cell>
          <cell r="Q35">
            <v>35.577866999999998</v>
          </cell>
          <cell r="R35">
            <v>4.6278059999999996</v>
          </cell>
          <cell r="S35">
            <v>2.3311999999999999E-2</v>
          </cell>
        </row>
        <row r="36">
          <cell r="O36">
            <v>0</v>
          </cell>
        </row>
        <row r="37">
          <cell r="P37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75"/>
  <sheetViews>
    <sheetView tabSelected="1" zoomScale="75" zoomScaleNormal="75" zoomScaleSheetLayoutView="75" workbookViewId="0">
      <selection activeCell="G7" sqref="G7"/>
    </sheetView>
  </sheetViews>
  <sheetFormatPr defaultRowHeight="15.75"/>
  <cols>
    <col min="1" max="1" width="9.140625" style="14"/>
    <col min="2" max="2" width="9.140625" style="77"/>
    <col min="3" max="3" width="49.5703125" style="78" customWidth="1"/>
    <col min="4" max="4" width="14.5703125" style="79" customWidth="1"/>
    <col min="5" max="5" width="13.42578125" style="79" customWidth="1"/>
    <col min="6" max="6" width="14.7109375" style="14" customWidth="1"/>
    <col min="7" max="7" width="17.85546875" style="14" customWidth="1"/>
    <col min="8" max="8" width="18.85546875" style="14" customWidth="1"/>
    <col min="9" max="9" width="1" style="14" customWidth="1"/>
    <col min="10" max="16384" width="9.140625" style="14"/>
  </cols>
  <sheetData>
    <row r="1" spans="2:8" s="4" customFormat="1">
      <c r="B1" s="1"/>
      <c r="C1" s="2"/>
      <c r="D1" s="3"/>
      <c r="E1" s="3"/>
      <c r="H1" s="5" t="s">
        <v>0</v>
      </c>
    </row>
    <row r="2" spans="2:8" s="4" customFormat="1">
      <c r="B2" s="1" t="s">
        <v>1</v>
      </c>
      <c r="C2" s="2"/>
      <c r="D2" s="3"/>
      <c r="E2" s="3"/>
      <c r="H2" s="5" t="s">
        <v>2</v>
      </c>
    </row>
    <row r="3" spans="2:8" s="4" customFormat="1">
      <c r="B3" s="1" t="s">
        <v>3</v>
      </c>
      <c r="C3" s="2"/>
      <c r="D3" s="3"/>
      <c r="E3" s="3"/>
      <c r="H3" s="5" t="s">
        <v>4</v>
      </c>
    </row>
    <row r="4" spans="2:8" s="4" customFormat="1">
      <c r="B4" s="1"/>
      <c r="C4" s="2"/>
      <c r="D4" s="3"/>
      <c r="E4" s="3"/>
    </row>
    <row r="5" spans="2:8" s="4" customFormat="1">
      <c r="B5" s="1" t="s">
        <v>5</v>
      </c>
      <c r="C5" s="2"/>
      <c r="D5" s="3"/>
      <c r="E5" s="3"/>
      <c r="H5" s="4" t="s">
        <v>6</v>
      </c>
    </row>
    <row r="6" spans="2:8" s="4" customFormat="1">
      <c r="B6" s="81" t="s">
        <v>7</v>
      </c>
      <c r="C6" s="81"/>
      <c r="D6" s="81"/>
      <c r="E6" s="81"/>
      <c r="F6" s="81"/>
      <c r="G6" s="81"/>
      <c r="H6" s="81"/>
    </row>
    <row r="7" spans="2:8" s="4" customFormat="1">
      <c r="B7" s="1"/>
      <c r="C7" s="1"/>
      <c r="D7" s="1"/>
      <c r="E7" s="1"/>
      <c r="F7" s="1"/>
      <c r="G7" s="1"/>
      <c r="H7" s="1"/>
    </row>
    <row r="8" spans="2:8" s="4" customFormat="1" ht="18.75">
      <c r="B8" s="1"/>
      <c r="C8" s="82" t="str">
        <f>[3]Лист1!A13</f>
        <v>ОАО "Новокузнецкие электрические сети"</v>
      </c>
      <c r="D8" s="82"/>
      <c r="E8" s="82"/>
      <c r="F8" s="82"/>
      <c r="G8" s="82"/>
      <c r="H8" s="82"/>
    </row>
    <row r="9" spans="2:8" s="4" customFormat="1">
      <c r="C9" s="6"/>
      <c r="D9" s="7"/>
      <c r="E9" s="7"/>
      <c r="F9" s="8"/>
      <c r="G9" s="8"/>
      <c r="H9" s="8"/>
    </row>
    <row r="10" spans="2:8" ht="19.5" thickBot="1">
      <c r="B10" s="9"/>
      <c r="C10" s="10"/>
      <c r="D10" s="11"/>
      <c r="E10" s="12" t="s">
        <v>8</v>
      </c>
      <c r="F10" s="13"/>
      <c r="G10" s="13"/>
      <c r="H10" s="13"/>
    </row>
    <row r="11" spans="2:8" ht="48" thickBot="1">
      <c r="B11" s="15" t="s">
        <v>9</v>
      </c>
      <c r="C11" s="16" t="s">
        <v>10</v>
      </c>
      <c r="D11" s="17" t="s">
        <v>11</v>
      </c>
      <c r="E11" s="17" t="s">
        <v>12</v>
      </c>
      <c r="F11" s="16" t="s">
        <v>13</v>
      </c>
      <c r="G11" s="16" t="s">
        <v>14</v>
      </c>
      <c r="H11" s="18" t="s">
        <v>15</v>
      </c>
    </row>
    <row r="12" spans="2:8" ht="18" customHeight="1">
      <c r="B12" s="19">
        <v>1</v>
      </c>
      <c r="C12" s="20" t="s">
        <v>16</v>
      </c>
      <c r="D12" s="21">
        <f>'[3]4'!$O$11</f>
        <v>1003.140653</v>
      </c>
      <c r="E12" s="21">
        <f>'[3]5'!$O$12</f>
        <v>187.36284099999997</v>
      </c>
      <c r="F12" s="22"/>
      <c r="G12" s="23"/>
      <c r="H12" s="80"/>
    </row>
    <row r="13" spans="2:8" ht="17.25" customHeight="1">
      <c r="B13" s="24"/>
      <c r="C13" s="25" t="s">
        <v>17</v>
      </c>
      <c r="D13" s="26"/>
      <c r="E13" s="26"/>
      <c r="F13" s="27"/>
      <c r="G13" s="28"/>
      <c r="H13" s="29"/>
    </row>
    <row r="14" spans="2:8" s="33" customFormat="1" ht="18" customHeight="1">
      <c r="B14" s="30" t="s">
        <v>18</v>
      </c>
      <c r="C14" s="31" t="s">
        <v>19</v>
      </c>
      <c r="D14" s="32">
        <f>'[3]4'!$O$18+'[3]4'!$O$19</f>
        <v>0</v>
      </c>
      <c r="E14" s="32">
        <f>'[3]5'!$O$19+'[3]5'!$O$20</f>
        <v>187.36284099999997</v>
      </c>
      <c r="F14" s="27"/>
      <c r="G14" s="28"/>
      <c r="H14" s="29"/>
    </row>
    <row r="15" spans="2:8" s="33" customFormat="1" ht="18" customHeight="1">
      <c r="B15" s="30" t="s">
        <v>20</v>
      </c>
      <c r="C15" s="31" t="s">
        <v>21</v>
      </c>
      <c r="D15" s="32">
        <f>'[3]4'!$O$20</f>
        <v>1003.140653</v>
      </c>
      <c r="E15" s="32">
        <f>'[3]5'!$O$21</f>
        <v>0</v>
      </c>
      <c r="F15" s="27"/>
      <c r="G15" s="28"/>
      <c r="H15" s="38"/>
    </row>
    <row r="16" spans="2:8" s="33" customFormat="1" ht="18" customHeight="1">
      <c r="B16" s="34"/>
      <c r="C16" s="35" t="s">
        <v>22</v>
      </c>
      <c r="D16" s="36"/>
      <c r="E16" s="36"/>
      <c r="F16" s="28"/>
      <c r="G16" s="28"/>
      <c r="H16" s="29"/>
    </row>
    <row r="17" spans="2:8" s="33" customFormat="1" ht="18" customHeight="1">
      <c r="B17" s="34" t="s">
        <v>23</v>
      </c>
      <c r="C17" s="37" t="s">
        <v>24</v>
      </c>
      <c r="D17" s="36">
        <v>764.75412300000005</v>
      </c>
      <c r="E17" s="36">
        <v>142.83790099999999</v>
      </c>
      <c r="F17" s="27"/>
      <c r="G17" s="28"/>
      <c r="H17" s="38"/>
    </row>
    <row r="18" spans="2:8" s="33" customFormat="1" ht="18" customHeight="1">
      <c r="B18" s="34" t="s">
        <v>25</v>
      </c>
      <c r="C18" s="37" t="s">
        <v>26</v>
      </c>
      <c r="D18" s="36">
        <v>165.54751300000001</v>
      </c>
      <c r="E18" s="36">
        <v>30.920342000000002</v>
      </c>
      <c r="F18" s="28"/>
      <c r="G18" s="28"/>
      <c r="H18" s="38"/>
    </row>
    <row r="19" spans="2:8" s="33" customFormat="1" ht="18" customHeight="1">
      <c r="B19" s="34" t="s">
        <v>27</v>
      </c>
      <c r="C19" s="37" t="s">
        <v>28</v>
      </c>
      <c r="D19" s="36">
        <v>29.787120000000002</v>
      </c>
      <c r="E19" s="36">
        <v>5.5635260000000004</v>
      </c>
      <c r="F19" s="28"/>
      <c r="G19" s="28"/>
      <c r="H19" s="38"/>
    </row>
    <row r="20" spans="2:8" s="33" customFormat="1" ht="18" customHeight="1">
      <c r="B20" s="34" t="s">
        <v>29</v>
      </c>
      <c r="C20" s="37" t="s">
        <v>30</v>
      </c>
      <c r="D20" s="36">
        <v>3.1368309999999999</v>
      </c>
      <c r="E20" s="36">
        <v>0.58588600000000002</v>
      </c>
      <c r="F20" s="28"/>
      <c r="G20" s="28"/>
      <c r="H20" s="38"/>
    </row>
    <row r="21" spans="2:8" s="33" customFormat="1" ht="18" customHeight="1">
      <c r="B21" s="34" t="s">
        <v>31</v>
      </c>
      <c r="C21" s="37" t="s">
        <v>32</v>
      </c>
      <c r="D21" s="36">
        <v>0.51649299999999998</v>
      </c>
      <c r="E21" s="36">
        <v>9.6468999999999999E-2</v>
      </c>
      <c r="F21" s="28"/>
      <c r="G21" s="28"/>
      <c r="H21" s="38"/>
    </row>
    <row r="22" spans="2:8" s="33" customFormat="1" ht="18" customHeight="1">
      <c r="B22" s="34" t="s">
        <v>33</v>
      </c>
      <c r="C22" s="37" t="s">
        <v>34</v>
      </c>
      <c r="D22" s="36">
        <v>39.077285000000003</v>
      </c>
      <c r="E22" s="36">
        <v>7.2987080000000004</v>
      </c>
      <c r="F22" s="28"/>
      <c r="G22" s="28"/>
      <c r="H22" s="38"/>
    </row>
    <row r="23" spans="2:8" s="33" customFormat="1" ht="18" customHeight="1">
      <c r="B23" s="34" t="s">
        <v>35</v>
      </c>
      <c r="C23" s="37" t="s">
        <v>36</v>
      </c>
      <c r="D23" s="36">
        <v>0.17594000000000001</v>
      </c>
      <c r="E23" s="36">
        <v>3.2861000000000001E-2</v>
      </c>
      <c r="F23" s="28"/>
      <c r="G23" s="28"/>
      <c r="H23" s="38"/>
    </row>
    <row r="24" spans="2:8" s="33" customFormat="1" ht="18" customHeight="1">
      <c r="B24" s="34" t="s">
        <v>37</v>
      </c>
      <c r="C24" s="35" t="s">
        <v>38</v>
      </c>
      <c r="D24" s="36">
        <v>0.145348</v>
      </c>
      <c r="E24" s="36">
        <v>2.7147999999999999E-2</v>
      </c>
      <c r="F24" s="28"/>
      <c r="G24" s="28"/>
      <c r="H24" s="29"/>
    </row>
    <row r="25" spans="2:8" s="40" customFormat="1" ht="18" customHeight="1">
      <c r="B25" s="30" t="s">
        <v>39</v>
      </c>
      <c r="C25" s="39" t="s">
        <v>40</v>
      </c>
      <c r="D25" s="32">
        <f>'[3]4'!$O$30</f>
        <v>29.309609999999996</v>
      </c>
      <c r="E25" s="32">
        <f>'[3]5'!$O$23</f>
        <v>5.055212</v>
      </c>
      <c r="F25" s="28"/>
      <c r="G25" s="28"/>
      <c r="H25" s="29"/>
    </row>
    <row r="26" spans="2:8" s="40" customFormat="1" ht="18" customHeight="1">
      <c r="B26" s="30" t="s">
        <v>41</v>
      </c>
      <c r="C26" s="31" t="s">
        <v>42</v>
      </c>
      <c r="D26" s="32">
        <f>'[3]4'!$O$35+'[3]4'!$O$36</f>
        <v>973.83104300000002</v>
      </c>
      <c r="E26" s="32">
        <f>'[3]5'!$O$28+'[3]5'!$O$29</f>
        <v>182.30762900000002</v>
      </c>
      <c r="F26" s="28"/>
      <c r="G26" s="28"/>
      <c r="H26" s="29"/>
    </row>
    <row r="27" spans="2:8" s="40" customFormat="1" ht="18" customHeight="1">
      <c r="B27" s="41"/>
      <c r="C27" s="42" t="s">
        <v>43</v>
      </c>
      <c r="D27" s="43"/>
      <c r="E27" s="43"/>
      <c r="F27" s="28"/>
      <c r="G27" s="28"/>
      <c r="H27" s="29"/>
    </row>
    <row r="28" spans="2:8" s="44" customFormat="1" ht="18" customHeight="1">
      <c r="B28" s="30" t="s">
        <v>44</v>
      </c>
      <c r="C28" s="31" t="s">
        <v>45</v>
      </c>
      <c r="D28" s="32">
        <f>'[3]4'!$O39+'[3]4'!$O40+'[3]4'!$O41+'[3]4'!$O42</f>
        <v>23.259153999999999</v>
      </c>
      <c r="E28" s="32">
        <f>'[3]5'!O32+'[3]5'!O33+'[3]5'!O34</f>
        <v>4.3442569999999998</v>
      </c>
      <c r="F28" s="28"/>
      <c r="G28" s="28"/>
      <c r="H28" s="29"/>
    </row>
    <row r="29" spans="2:8" s="44" customFormat="1" ht="18" customHeight="1">
      <c r="B29" s="30" t="s">
        <v>46</v>
      </c>
      <c r="C29" s="31" t="s">
        <v>47</v>
      </c>
      <c r="D29" s="32">
        <f>'[3]4'!O35+'[3]4'!$O$43+'[3]4'!$O$44</f>
        <v>950.57188900000006</v>
      </c>
      <c r="E29" s="32">
        <f>'[3]5'!$O$36+'[3]5'!$O$37+'[3]5'!O35</f>
        <v>177.96337199999999</v>
      </c>
      <c r="F29" s="28"/>
      <c r="G29" s="28"/>
      <c r="H29" s="29"/>
    </row>
    <row r="30" spans="2:8" s="40" customFormat="1" ht="18" customHeight="1">
      <c r="B30" s="41"/>
      <c r="C30" s="42"/>
      <c r="D30" s="43"/>
      <c r="E30" s="43"/>
      <c r="F30" s="28"/>
      <c r="G30" s="28"/>
      <c r="H30" s="29"/>
    </row>
    <row r="31" spans="2:8" s="40" customFormat="1" ht="18" customHeight="1">
      <c r="B31" s="41"/>
      <c r="C31" s="42"/>
      <c r="D31" s="43"/>
      <c r="E31" s="43"/>
      <c r="F31" s="28"/>
      <c r="G31" s="28"/>
      <c r="H31" s="29"/>
    </row>
    <row r="32" spans="2:8" s="45" customFormat="1" ht="18" customHeight="1">
      <c r="B32" s="34" t="s">
        <v>48</v>
      </c>
      <c r="C32" s="35" t="s">
        <v>49</v>
      </c>
      <c r="D32" s="36">
        <v>2.686121</v>
      </c>
      <c r="E32" s="36">
        <v>0.50170400000000004</v>
      </c>
      <c r="F32" s="28"/>
      <c r="G32" s="28"/>
      <c r="H32" s="29"/>
    </row>
    <row r="33" spans="2:8" s="45" customFormat="1" ht="18" customHeight="1">
      <c r="B33" s="34" t="s">
        <v>50</v>
      </c>
      <c r="C33" s="35" t="s">
        <v>51</v>
      </c>
      <c r="D33" s="36">
        <v>0.173649</v>
      </c>
      <c r="E33" s="36">
        <v>3.2433499999999997E-2</v>
      </c>
      <c r="F33" s="28"/>
      <c r="G33" s="28"/>
      <c r="H33" s="29"/>
    </row>
    <row r="34" spans="2:8" s="45" customFormat="1" ht="18" customHeight="1">
      <c r="B34" s="34" t="s">
        <v>52</v>
      </c>
      <c r="C34" s="46" t="s">
        <v>34</v>
      </c>
      <c r="D34" s="36">
        <v>939.84501999999998</v>
      </c>
      <c r="E34" s="36">
        <v>175.54071999999999</v>
      </c>
      <c r="F34" s="28"/>
      <c r="G34" s="28"/>
      <c r="H34" s="29"/>
    </row>
    <row r="35" spans="2:8" s="45" customFormat="1" ht="18" customHeight="1">
      <c r="B35" s="34" t="s">
        <v>53</v>
      </c>
      <c r="C35" s="35" t="s">
        <v>38</v>
      </c>
      <c r="D35" s="36">
        <v>1.51291</v>
      </c>
      <c r="E35" s="36">
        <v>0.28257500000000002</v>
      </c>
      <c r="F35" s="28"/>
      <c r="G35" s="28"/>
      <c r="H35" s="29"/>
    </row>
    <row r="36" spans="2:8" s="45" customFormat="1" ht="18" customHeight="1">
      <c r="B36" s="34" t="s">
        <v>54</v>
      </c>
      <c r="C36" s="46" t="s">
        <v>55</v>
      </c>
      <c r="D36" s="36">
        <v>0.60816599999999998</v>
      </c>
      <c r="E36" s="36">
        <v>0.113591</v>
      </c>
      <c r="F36" s="28"/>
      <c r="G36" s="28"/>
      <c r="H36" s="29"/>
    </row>
    <row r="37" spans="2:8" s="45" customFormat="1" ht="18" customHeight="1">
      <c r="B37" s="34" t="s">
        <v>56</v>
      </c>
      <c r="C37" s="37" t="s">
        <v>36</v>
      </c>
      <c r="D37" s="36">
        <v>4.3442759999999998</v>
      </c>
      <c r="E37" s="36">
        <v>0.81140800000000002</v>
      </c>
      <c r="F37" s="28"/>
      <c r="G37" s="28"/>
      <c r="H37" s="29"/>
    </row>
    <row r="38" spans="2:8" s="45" customFormat="1" ht="18" customHeight="1">
      <c r="B38" s="34" t="s">
        <v>57</v>
      </c>
      <c r="C38" s="37" t="s">
        <v>58</v>
      </c>
      <c r="D38" s="36">
        <v>0.27470800000000001</v>
      </c>
      <c r="E38" s="36">
        <v>5.1309E-2</v>
      </c>
      <c r="F38" s="28"/>
      <c r="G38" s="28"/>
      <c r="H38" s="29"/>
    </row>
    <row r="39" spans="2:8" s="45" customFormat="1" ht="18" customHeight="1">
      <c r="B39" s="34" t="s">
        <v>59</v>
      </c>
      <c r="C39" s="35" t="s">
        <v>60</v>
      </c>
      <c r="D39" s="36">
        <v>1.1270389999999999</v>
      </c>
      <c r="E39" s="36">
        <v>0.62963100000000005</v>
      </c>
      <c r="F39" s="28"/>
      <c r="G39" s="28"/>
      <c r="H39" s="29"/>
    </row>
    <row r="40" spans="2:8" s="45" customFormat="1" ht="39" customHeight="1">
      <c r="B40" s="34" t="s">
        <v>61</v>
      </c>
      <c r="C40" s="35" t="s">
        <v>62</v>
      </c>
      <c r="D40" s="36"/>
      <c r="E40" s="36"/>
      <c r="F40" s="28"/>
      <c r="G40" s="28"/>
      <c r="H40" s="29"/>
    </row>
    <row r="41" spans="2:8" s="45" customFormat="1" ht="18" customHeight="1">
      <c r="B41" s="47"/>
      <c r="C41" s="48" t="s">
        <v>63</v>
      </c>
      <c r="D41" s="49"/>
      <c r="E41" s="49"/>
      <c r="F41" s="28"/>
      <c r="G41" s="28"/>
      <c r="H41" s="29"/>
    </row>
    <row r="42" spans="2:8" s="45" customFormat="1" ht="20.25" customHeight="1">
      <c r="B42" s="47" t="s">
        <v>64</v>
      </c>
      <c r="C42" s="48" t="s">
        <v>65</v>
      </c>
      <c r="D42" s="49"/>
      <c r="E42" s="49"/>
      <c r="F42" s="28"/>
      <c r="G42" s="28"/>
      <c r="H42" s="29"/>
    </row>
    <row r="43" spans="2:8" s="45" customFormat="1" ht="18" customHeight="1">
      <c r="B43" s="47"/>
      <c r="C43" s="48" t="s">
        <v>22</v>
      </c>
      <c r="D43" s="49"/>
      <c r="E43" s="49"/>
      <c r="F43" s="28"/>
      <c r="G43" s="28"/>
      <c r="H43" s="29"/>
    </row>
    <row r="44" spans="2:8" s="45" customFormat="1" ht="18" customHeight="1">
      <c r="B44" s="47" t="s">
        <v>66</v>
      </c>
      <c r="C44" s="48" t="s">
        <v>19</v>
      </c>
      <c r="D44" s="49"/>
      <c r="E44" s="49"/>
      <c r="F44" s="28"/>
      <c r="G44" s="28"/>
      <c r="H44" s="29"/>
    </row>
    <row r="45" spans="2:8" s="45" customFormat="1" ht="18" customHeight="1">
      <c r="B45" s="47" t="s">
        <v>67</v>
      </c>
      <c r="C45" s="48" t="s">
        <v>21</v>
      </c>
      <c r="D45" s="49"/>
      <c r="E45" s="49"/>
      <c r="F45" s="28"/>
      <c r="G45" s="28"/>
      <c r="H45" s="29"/>
    </row>
    <row r="46" spans="2:8" s="45" customFormat="1" ht="18" customHeight="1">
      <c r="B46" s="47"/>
      <c r="C46" s="48" t="s">
        <v>22</v>
      </c>
      <c r="D46" s="49"/>
      <c r="E46" s="49"/>
      <c r="F46" s="28"/>
      <c r="G46" s="28"/>
      <c r="H46" s="29"/>
    </row>
    <row r="47" spans="2:8" s="45" customFormat="1" ht="18" customHeight="1">
      <c r="B47" s="47" t="s">
        <v>68</v>
      </c>
      <c r="C47" s="48" t="s">
        <v>69</v>
      </c>
      <c r="D47" s="49"/>
      <c r="E47" s="49"/>
      <c r="F47" s="28"/>
      <c r="G47" s="28"/>
      <c r="H47" s="29"/>
    </row>
    <row r="48" spans="2:8" s="45" customFormat="1" ht="18" customHeight="1">
      <c r="B48" s="47" t="s">
        <v>70</v>
      </c>
      <c r="C48" s="48" t="s">
        <v>71</v>
      </c>
      <c r="D48" s="49"/>
      <c r="E48" s="49"/>
      <c r="F48" s="28"/>
      <c r="G48" s="28"/>
      <c r="H48" s="29"/>
    </row>
    <row r="49" spans="2:8" s="45" customFormat="1" ht="18" customHeight="1">
      <c r="B49" s="47"/>
      <c r="C49" s="48" t="s">
        <v>63</v>
      </c>
      <c r="D49" s="49"/>
      <c r="E49" s="49"/>
      <c r="F49" s="28"/>
      <c r="G49" s="28"/>
      <c r="H49" s="29"/>
    </row>
    <row r="50" spans="2:8" s="45" customFormat="1" ht="18" customHeight="1">
      <c r="B50" s="47" t="s">
        <v>72</v>
      </c>
      <c r="C50" s="48" t="s">
        <v>73</v>
      </c>
      <c r="D50" s="49"/>
      <c r="E50" s="49"/>
      <c r="F50" s="28"/>
      <c r="G50" s="28"/>
      <c r="H50" s="29"/>
    </row>
    <row r="51" spans="2:8" s="45" customFormat="1" ht="18" customHeight="1">
      <c r="B51" s="47" t="s">
        <v>74</v>
      </c>
      <c r="C51" s="48" t="s">
        <v>75</v>
      </c>
      <c r="D51" s="49"/>
      <c r="E51" s="49"/>
      <c r="F51" s="28"/>
      <c r="G51" s="28"/>
      <c r="H51" s="29"/>
    </row>
    <row r="52" spans="2:8" s="45" customFormat="1" ht="18" customHeight="1">
      <c r="B52" s="47"/>
      <c r="C52" s="48" t="s">
        <v>43</v>
      </c>
      <c r="D52" s="49"/>
      <c r="E52" s="49"/>
      <c r="F52" s="28"/>
      <c r="G52" s="28"/>
      <c r="H52" s="29"/>
    </row>
    <row r="53" spans="2:8" s="45" customFormat="1" ht="18" customHeight="1">
      <c r="B53" s="47" t="s">
        <v>76</v>
      </c>
      <c r="C53" s="48" t="s">
        <v>45</v>
      </c>
      <c r="D53" s="49"/>
      <c r="E53" s="49"/>
      <c r="F53" s="28"/>
      <c r="G53" s="28"/>
      <c r="H53" s="29"/>
    </row>
    <row r="54" spans="2:8" s="45" customFormat="1" ht="18" customHeight="1">
      <c r="B54" s="47" t="s">
        <v>77</v>
      </c>
      <c r="C54" s="48" t="s">
        <v>47</v>
      </c>
      <c r="D54" s="49"/>
      <c r="E54" s="49"/>
      <c r="F54" s="28"/>
      <c r="G54" s="28"/>
      <c r="H54" s="29"/>
    </row>
    <row r="55" spans="2:8" s="45" customFormat="1" ht="18" customHeight="1">
      <c r="B55" s="47"/>
      <c r="C55" s="48" t="s">
        <v>78</v>
      </c>
      <c r="D55" s="49"/>
      <c r="E55" s="49"/>
      <c r="F55" s="28"/>
      <c r="G55" s="28"/>
      <c r="H55" s="29"/>
    </row>
    <row r="56" spans="2:8" s="45" customFormat="1" ht="18" customHeight="1">
      <c r="B56" s="47" t="s">
        <v>79</v>
      </c>
      <c r="C56" s="48" t="s">
        <v>69</v>
      </c>
      <c r="D56" s="49"/>
      <c r="E56" s="49"/>
      <c r="F56" s="28"/>
      <c r="G56" s="28"/>
      <c r="H56" s="29"/>
    </row>
    <row r="57" spans="2:8" s="45" customFormat="1" ht="18" customHeight="1">
      <c r="B57" s="47" t="s">
        <v>80</v>
      </c>
      <c r="C57" s="48" t="s">
        <v>81</v>
      </c>
      <c r="D57" s="49"/>
      <c r="E57" s="49"/>
      <c r="F57" s="28"/>
      <c r="G57" s="28"/>
      <c r="H57" s="29"/>
    </row>
    <row r="58" spans="2:8" s="45" customFormat="1" ht="18" customHeight="1">
      <c r="B58" s="47" t="s">
        <v>82</v>
      </c>
      <c r="C58" s="48" t="s">
        <v>71</v>
      </c>
      <c r="D58" s="49"/>
      <c r="E58" s="49"/>
      <c r="F58" s="28"/>
      <c r="G58" s="28"/>
      <c r="H58" s="29"/>
    </row>
    <row r="59" spans="2:8" s="45" customFormat="1" ht="18" customHeight="1">
      <c r="B59" s="47" t="s">
        <v>83</v>
      </c>
      <c r="C59" s="48" t="s">
        <v>62</v>
      </c>
      <c r="D59" s="49"/>
      <c r="E59" s="49"/>
      <c r="F59" s="28"/>
      <c r="G59" s="28"/>
      <c r="H59" s="29"/>
    </row>
    <row r="60" spans="2:8" s="45" customFormat="1" ht="18" customHeight="1">
      <c r="B60" s="47"/>
      <c r="C60" s="48" t="s">
        <v>63</v>
      </c>
      <c r="D60" s="49"/>
      <c r="E60" s="49"/>
      <c r="F60" s="28"/>
      <c r="G60" s="28"/>
      <c r="H60" s="29"/>
    </row>
    <row r="61" spans="2:8" s="45" customFormat="1" ht="18" customHeight="1">
      <c r="B61" s="47" t="s">
        <v>84</v>
      </c>
      <c r="C61" s="48" t="s">
        <v>85</v>
      </c>
      <c r="D61" s="49"/>
      <c r="E61" s="49"/>
      <c r="F61" s="28"/>
      <c r="G61" s="28"/>
      <c r="H61" s="29"/>
    </row>
    <row r="62" spans="2:8" s="45" customFormat="1" ht="18" customHeight="1">
      <c r="B62" s="47" t="s">
        <v>86</v>
      </c>
      <c r="C62" s="50" t="s">
        <v>87</v>
      </c>
      <c r="D62" s="49"/>
      <c r="E62" s="49"/>
      <c r="F62" s="28"/>
      <c r="G62" s="28"/>
      <c r="H62" s="29"/>
    </row>
    <row r="63" spans="2:8" s="45" customFormat="1" ht="18" customHeight="1">
      <c r="B63" s="47" t="s">
        <v>88</v>
      </c>
      <c r="C63" s="50" t="s">
        <v>89</v>
      </c>
      <c r="D63" s="49"/>
      <c r="E63" s="49"/>
      <c r="F63" s="28"/>
      <c r="G63" s="28"/>
      <c r="H63" s="29"/>
    </row>
    <row r="64" spans="2:8" s="45" customFormat="1" ht="18" customHeight="1">
      <c r="B64" s="47" t="s">
        <v>90</v>
      </c>
      <c r="C64" s="50" t="s">
        <v>91</v>
      </c>
      <c r="D64" s="49"/>
      <c r="E64" s="49"/>
      <c r="F64" s="28"/>
      <c r="G64" s="28"/>
      <c r="H64" s="29"/>
    </row>
    <row r="65" spans="2:8" s="45" customFormat="1" ht="18" customHeight="1">
      <c r="B65" s="47" t="s">
        <v>92</v>
      </c>
      <c r="C65" s="50" t="s">
        <v>93</v>
      </c>
      <c r="D65" s="49"/>
      <c r="E65" s="49"/>
      <c r="F65" s="28"/>
      <c r="G65" s="28"/>
      <c r="H65" s="29"/>
    </row>
    <row r="66" spans="2:8" s="40" customFormat="1" ht="18" customHeight="1">
      <c r="B66" s="30" t="s">
        <v>94</v>
      </c>
      <c r="C66" s="31" t="s">
        <v>95</v>
      </c>
      <c r="D66" s="32">
        <f>'[3]4'!$P$18+'[3]4'!$P$19+'[3]4'!$P$20</f>
        <v>757.19679099999996</v>
      </c>
      <c r="E66" s="32">
        <f>'[3]5'!$P$19+'[3]5'!$P$20+'[3]5'!$P$21</f>
        <v>141.42637099999999</v>
      </c>
      <c r="F66" s="28"/>
      <c r="G66" s="28"/>
      <c r="H66" s="29"/>
    </row>
    <row r="67" spans="2:8" s="40" customFormat="1" ht="18" customHeight="1">
      <c r="B67" s="41"/>
      <c r="C67" s="42" t="s">
        <v>22</v>
      </c>
      <c r="D67" s="43"/>
      <c r="E67" s="43"/>
      <c r="F67" s="28"/>
      <c r="G67" s="28"/>
      <c r="H67" s="29"/>
    </row>
    <row r="68" spans="2:8" s="40" customFormat="1" ht="18" customHeight="1">
      <c r="B68" s="30" t="s">
        <v>96</v>
      </c>
      <c r="C68" s="31" t="s">
        <v>19</v>
      </c>
      <c r="D68" s="32">
        <f>'[3]4'!$P$18+'[3]4'!$P$19</f>
        <v>0</v>
      </c>
      <c r="E68" s="32">
        <f>'[3]5'!$P$19+'[3]5'!$P$20</f>
        <v>141.42637099999999</v>
      </c>
      <c r="F68" s="28"/>
      <c r="G68" s="28"/>
      <c r="H68" s="29"/>
    </row>
    <row r="69" spans="2:8" s="40" customFormat="1" ht="18" customHeight="1">
      <c r="B69" s="30" t="s">
        <v>97</v>
      </c>
      <c r="C69" s="31" t="s">
        <v>21</v>
      </c>
      <c r="D69" s="32">
        <f>'[3]4'!$P$20</f>
        <v>757.19679099999996</v>
      </c>
      <c r="E69" s="32">
        <f>'[3]5'!$P$21</f>
        <v>0</v>
      </c>
      <c r="F69" s="28"/>
      <c r="G69" s="28"/>
      <c r="H69" s="29"/>
    </row>
    <row r="70" spans="2:8" s="40" customFormat="1" ht="18" customHeight="1">
      <c r="B70" s="41"/>
      <c r="C70" s="42" t="s">
        <v>22</v>
      </c>
      <c r="D70" s="43"/>
      <c r="E70" s="43"/>
      <c r="F70" s="28"/>
      <c r="G70" s="28"/>
      <c r="H70" s="29"/>
    </row>
    <row r="71" spans="2:8" s="45" customFormat="1" ht="18" customHeight="1">
      <c r="B71" s="34" t="s">
        <v>98</v>
      </c>
      <c r="C71" s="35" t="s">
        <v>49</v>
      </c>
      <c r="D71" s="36">
        <v>600.83736199999998</v>
      </c>
      <c r="E71" s="36">
        <v>112.222145</v>
      </c>
      <c r="F71" s="28"/>
      <c r="G71" s="28"/>
      <c r="H71" s="29"/>
    </row>
    <row r="72" spans="2:8" s="45" customFormat="1" ht="18" customHeight="1">
      <c r="B72" s="34" t="s">
        <v>99</v>
      </c>
      <c r="C72" s="35" t="s">
        <v>100</v>
      </c>
      <c r="D72" s="36">
        <v>156.35942900000001</v>
      </c>
      <c r="E72" s="36">
        <v>29.204226999999999</v>
      </c>
      <c r="F72" s="28"/>
      <c r="G72" s="28"/>
      <c r="H72" s="29"/>
    </row>
    <row r="73" spans="2:8" s="45" customFormat="1" ht="18" customHeight="1">
      <c r="B73" s="34"/>
      <c r="C73" s="35" t="s">
        <v>63</v>
      </c>
      <c r="D73" s="36"/>
      <c r="E73" s="36"/>
      <c r="F73" s="28"/>
      <c r="G73" s="28"/>
      <c r="H73" s="29"/>
    </row>
    <row r="74" spans="2:8" s="45" customFormat="1" ht="18" customHeight="1">
      <c r="B74" s="30" t="s">
        <v>101</v>
      </c>
      <c r="C74" s="31" t="s">
        <v>73</v>
      </c>
      <c r="D74" s="32">
        <f>'[3]4'!$P$30</f>
        <v>0</v>
      </c>
      <c r="E74" s="32">
        <f>'[3]5'!$P$23</f>
        <v>0</v>
      </c>
      <c r="F74" s="28"/>
      <c r="G74" s="28"/>
      <c r="H74" s="29"/>
    </row>
    <row r="75" spans="2:8" s="45" customFormat="1" ht="18" customHeight="1">
      <c r="B75" s="30" t="s">
        <v>102</v>
      </c>
      <c r="C75" s="31" t="s">
        <v>75</v>
      </c>
      <c r="D75" s="32">
        <f>'[3]4'!$P$35+'[3]4'!$P$36</f>
        <v>737.42991099999995</v>
      </c>
      <c r="E75" s="32">
        <f>'[3]5'!$P$28+'[3]5'!$P$29</f>
        <v>137.734387</v>
      </c>
      <c r="F75" s="28"/>
      <c r="G75" s="28"/>
      <c r="H75" s="29"/>
    </row>
    <row r="76" spans="2:8" s="45" customFormat="1" ht="18" customHeight="1">
      <c r="B76" s="47"/>
      <c r="C76" s="48" t="s">
        <v>43</v>
      </c>
      <c r="D76" s="49"/>
      <c r="E76" s="49"/>
      <c r="F76" s="28"/>
      <c r="G76" s="28"/>
      <c r="H76" s="29"/>
    </row>
    <row r="77" spans="2:8" s="45" customFormat="1" ht="18" customHeight="1">
      <c r="B77" s="30" t="s">
        <v>103</v>
      </c>
      <c r="C77" s="31" t="s">
        <v>45</v>
      </c>
      <c r="D77" s="32">
        <f>'[3]4'!$P39+'[3]4'!$P40+'[3]4'!$P41+'[3]4'!$P42</f>
        <v>0</v>
      </c>
      <c r="E77" s="32">
        <f>'[3]5'!$P36+'[3]5'!$P37</f>
        <v>0</v>
      </c>
      <c r="F77" s="28"/>
      <c r="G77" s="28"/>
      <c r="H77" s="29"/>
    </row>
    <row r="78" spans="2:8" s="45" customFormat="1" ht="18" customHeight="1">
      <c r="B78" s="30" t="s">
        <v>104</v>
      </c>
      <c r="C78" s="31" t="s">
        <v>47</v>
      </c>
      <c r="D78" s="32">
        <f>'[3]4'!P36</f>
        <v>737.42991099999995</v>
      </c>
      <c r="E78" s="32">
        <f>'[3]5'!$P32+'[3]5'!$P33+'[3]5'!$P34+'[3]5'!$P35</f>
        <v>137.734387</v>
      </c>
      <c r="F78" s="28"/>
      <c r="G78" s="28"/>
      <c r="H78" s="29"/>
    </row>
    <row r="79" spans="2:8" s="45" customFormat="1" ht="18" customHeight="1">
      <c r="B79" s="47"/>
      <c r="C79" s="48" t="s">
        <v>78</v>
      </c>
      <c r="D79" s="49"/>
      <c r="E79" s="49"/>
      <c r="F79" s="28"/>
      <c r="G79" s="28"/>
      <c r="H79" s="29"/>
    </row>
    <row r="80" spans="2:8" s="45" customFormat="1" ht="18" customHeight="1">
      <c r="B80" s="34" t="s">
        <v>105</v>
      </c>
      <c r="C80" s="35" t="s">
        <v>34</v>
      </c>
      <c r="D80" s="36">
        <v>737.42991099999995</v>
      </c>
      <c r="E80" s="36">
        <v>137.734387</v>
      </c>
      <c r="F80" s="28"/>
      <c r="G80" s="28"/>
      <c r="H80" s="29"/>
    </row>
    <row r="81" spans="2:8" s="45" customFormat="1" ht="18" customHeight="1">
      <c r="B81" s="34" t="s">
        <v>106</v>
      </c>
      <c r="C81" s="35" t="s">
        <v>107</v>
      </c>
      <c r="D81" s="36"/>
      <c r="E81" s="36"/>
      <c r="F81" s="28"/>
      <c r="G81" s="28"/>
      <c r="H81" s="29"/>
    </row>
    <row r="82" spans="2:8" s="45" customFormat="1" ht="18" customHeight="1">
      <c r="B82" s="34" t="s">
        <v>108</v>
      </c>
      <c r="C82" s="35" t="s">
        <v>71</v>
      </c>
      <c r="D82" s="36"/>
      <c r="E82" s="36"/>
      <c r="F82" s="28"/>
      <c r="G82" s="28"/>
      <c r="H82" s="29"/>
    </row>
    <row r="83" spans="2:8" s="45" customFormat="1" ht="18" customHeight="1">
      <c r="B83" s="34" t="s">
        <v>109</v>
      </c>
      <c r="C83" s="35" t="s">
        <v>110</v>
      </c>
      <c r="D83" s="36"/>
      <c r="E83" s="36"/>
      <c r="F83" s="28"/>
      <c r="G83" s="28"/>
      <c r="H83" s="29"/>
    </row>
    <row r="84" spans="2:8" s="45" customFormat="1" ht="18" customHeight="1">
      <c r="B84" s="34"/>
      <c r="C84" s="35" t="s">
        <v>63</v>
      </c>
      <c r="D84" s="36"/>
      <c r="E84" s="36"/>
      <c r="F84" s="28"/>
      <c r="G84" s="28"/>
      <c r="H84" s="29"/>
    </row>
    <row r="85" spans="2:8" s="45" customFormat="1" ht="18" customHeight="1">
      <c r="B85" s="30" t="s">
        <v>111</v>
      </c>
      <c r="C85" s="31" t="s">
        <v>112</v>
      </c>
      <c r="D85" s="32">
        <f>D86+D87+D88</f>
        <v>19.76688</v>
      </c>
      <c r="E85" s="32">
        <f>E86+E87+E88</f>
        <v>3.6919840000000002</v>
      </c>
      <c r="F85" s="28"/>
      <c r="G85" s="28"/>
      <c r="H85" s="29"/>
    </row>
    <row r="86" spans="2:8" s="45" customFormat="1" ht="18" customHeight="1">
      <c r="B86" s="30" t="s">
        <v>113</v>
      </c>
      <c r="C86" s="51" t="s">
        <v>89</v>
      </c>
      <c r="D86" s="32">
        <f>'[3]4'!$Q15</f>
        <v>19.76688</v>
      </c>
      <c r="E86" s="32">
        <f>'[3]5'!$Q16</f>
        <v>3.6919840000000002</v>
      </c>
      <c r="F86" s="28"/>
      <c r="G86" s="28"/>
      <c r="H86" s="29"/>
    </row>
    <row r="87" spans="2:8" s="45" customFormat="1" ht="18" customHeight="1">
      <c r="B87" s="30" t="s">
        <v>114</v>
      </c>
      <c r="C87" s="51" t="s">
        <v>91</v>
      </c>
      <c r="D87" s="32">
        <f>'[3]4'!$R14</f>
        <v>0</v>
      </c>
      <c r="E87" s="32">
        <f>'[3]5'!$R15</f>
        <v>0</v>
      </c>
      <c r="F87" s="28"/>
      <c r="G87" s="28"/>
      <c r="H87" s="29"/>
    </row>
    <row r="88" spans="2:8" s="45" customFormat="1" ht="18" customHeight="1">
      <c r="B88" s="30" t="s">
        <v>115</v>
      </c>
      <c r="C88" s="51" t="s">
        <v>93</v>
      </c>
      <c r="D88" s="32">
        <f>'[3]4'!$S15</f>
        <v>0</v>
      </c>
      <c r="E88" s="32">
        <f>'[3]5'!$S16</f>
        <v>0</v>
      </c>
      <c r="F88" s="28"/>
      <c r="G88" s="28"/>
      <c r="H88" s="29"/>
    </row>
    <row r="89" spans="2:8" s="45" customFormat="1" ht="18" customHeight="1">
      <c r="B89" s="30" t="s">
        <v>116</v>
      </c>
      <c r="C89" s="31" t="s">
        <v>117</v>
      </c>
      <c r="D89" s="32">
        <f>'[3]4'!$Q12+'[3]4'!$Q18+'[3]4'!$Q19+'[3]4'!$Q20</f>
        <v>252.80688200000003</v>
      </c>
      <c r="E89" s="32">
        <f>'[3]5'!$Q13+'[3]5'!$Q19+'[3]5'!$Q20+'[3]5'!$Q21</f>
        <v>47.218319999999999</v>
      </c>
      <c r="F89" s="28"/>
      <c r="G89" s="28"/>
      <c r="H89" s="29"/>
    </row>
    <row r="90" spans="2:8" s="45" customFormat="1" ht="18" customHeight="1">
      <c r="B90" s="47"/>
      <c r="C90" s="48" t="s">
        <v>22</v>
      </c>
      <c r="D90" s="49"/>
      <c r="E90" s="49"/>
      <c r="F90" s="28"/>
      <c r="G90" s="28"/>
      <c r="H90" s="29"/>
    </row>
    <row r="91" spans="2:8" s="45" customFormat="1" ht="18" customHeight="1">
      <c r="B91" s="30" t="s">
        <v>118</v>
      </c>
      <c r="C91" s="31" t="s">
        <v>19</v>
      </c>
      <c r="D91" s="32">
        <f>'[3]4'!$Q18+'[3]4'!$Q19</f>
        <v>0</v>
      </c>
      <c r="E91" s="32">
        <f>'[3]5'!$Q19+'[3]5'!$Q20</f>
        <v>43.526336000000001</v>
      </c>
      <c r="F91" s="28"/>
      <c r="G91" s="28"/>
      <c r="H91" s="29"/>
    </row>
    <row r="92" spans="2:8" s="45" customFormat="1" ht="18" customHeight="1">
      <c r="B92" s="30" t="s">
        <v>119</v>
      </c>
      <c r="C92" s="31" t="s">
        <v>21</v>
      </c>
      <c r="D92" s="32">
        <f>'[3]4'!$Q12+'[3]4'!$Q20</f>
        <v>252.80688200000003</v>
      </c>
      <c r="E92" s="32">
        <f>'[3]5'!$Q13+'[3]5'!$Q21</f>
        <v>3.6919840000000002</v>
      </c>
      <c r="F92" s="28"/>
      <c r="G92" s="28"/>
      <c r="H92" s="29"/>
    </row>
    <row r="93" spans="2:8" s="45" customFormat="1" ht="18" customHeight="1">
      <c r="B93" s="47"/>
      <c r="C93" s="48" t="s">
        <v>22</v>
      </c>
      <c r="D93" s="49"/>
      <c r="E93" s="49"/>
      <c r="F93" s="28"/>
      <c r="G93" s="28"/>
      <c r="H93" s="29"/>
    </row>
    <row r="94" spans="2:8" s="45" customFormat="1" ht="18" customHeight="1">
      <c r="B94" s="34" t="s">
        <v>120</v>
      </c>
      <c r="C94" s="35" t="s">
        <v>49</v>
      </c>
      <c r="D94" s="36">
        <v>163.65910400000001</v>
      </c>
      <c r="E94" s="36">
        <v>30.567632</v>
      </c>
      <c r="F94" s="28"/>
      <c r="G94" s="28"/>
      <c r="H94" s="29"/>
    </row>
    <row r="95" spans="2:8" s="45" customFormat="1" ht="18" customHeight="1">
      <c r="B95" s="34" t="s">
        <v>121</v>
      </c>
      <c r="C95" s="35" t="s">
        <v>28</v>
      </c>
      <c r="D95" s="36">
        <v>29.787120000000002</v>
      </c>
      <c r="E95" s="36">
        <v>5.5635260000000004</v>
      </c>
      <c r="F95" s="28"/>
      <c r="G95" s="28"/>
      <c r="H95" s="29"/>
    </row>
    <row r="96" spans="2:8" s="45" customFormat="1" ht="18" customHeight="1">
      <c r="B96" s="34" t="s">
        <v>122</v>
      </c>
      <c r="C96" s="35" t="s">
        <v>34</v>
      </c>
      <c r="D96" s="36">
        <v>39.077285000000003</v>
      </c>
      <c r="E96" s="36">
        <v>7.2987080000000004</v>
      </c>
      <c r="F96" s="28"/>
      <c r="G96" s="28"/>
      <c r="H96" s="29"/>
    </row>
    <row r="97" spans="2:8" s="45" customFormat="1" ht="18" customHeight="1">
      <c r="B97" s="34" t="s">
        <v>123</v>
      </c>
      <c r="C97" s="35" t="s">
        <v>124</v>
      </c>
      <c r="D97" s="36">
        <v>0.51649299999999998</v>
      </c>
      <c r="E97" s="36">
        <v>9.647E-2</v>
      </c>
      <c r="F97" s="28"/>
      <c r="G97" s="28"/>
      <c r="H97" s="29"/>
    </row>
    <row r="98" spans="2:8" s="45" customFormat="1" ht="18" customHeight="1">
      <c r="B98" s="30" t="s">
        <v>125</v>
      </c>
      <c r="C98" s="31" t="s">
        <v>73</v>
      </c>
      <c r="D98" s="32">
        <f>'[3]4'!$Q30</f>
        <v>4.2205829999999995</v>
      </c>
      <c r="E98" s="32">
        <f>'[3]5'!$Q23</f>
        <v>0.78830500000000003</v>
      </c>
      <c r="F98" s="28"/>
      <c r="G98" s="28"/>
      <c r="H98" s="29"/>
    </row>
    <row r="99" spans="2:8" s="45" customFormat="1" ht="18" customHeight="1">
      <c r="B99" s="30" t="s">
        <v>126</v>
      </c>
      <c r="C99" s="31" t="s">
        <v>75</v>
      </c>
      <c r="D99" s="32">
        <f>'[3]4'!$Q35+'[3]4'!$Q36</f>
        <v>190.48390100000003</v>
      </c>
      <c r="E99" s="32">
        <f>'[3]5'!$Q28+'[3]5'!$Q29</f>
        <v>35.577866999999998</v>
      </c>
      <c r="F99" s="28"/>
      <c r="G99" s="28"/>
      <c r="H99" s="29"/>
    </row>
    <row r="100" spans="2:8" s="45" customFormat="1" ht="18" customHeight="1">
      <c r="B100" s="47"/>
      <c r="C100" s="48" t="s">
        <v>43</v>
      </c>
      <c r="D100" s="49"/>
      <c r="E100" s="49"/>
      <c r="F100" s="28"/>
      <c r="G100" s="28"/>
      <c r="H100" s="29"/>
    </row>
    <row r="101" spans="2:8" s="45" customFormat="1" ht="18" customHeight="1">
      <c r="B101" s="30" t="s">
        <v>127</v>
      </c>
      <c r="C101" s="31" t="s">
        <v>45</v>
      </c>
      <c r="D101" s="32">
        <f>'[3]4'!$Q39+'[3]4'!$Q40+'[3]4'!$Q42</f>
        <v>0</v>
      </c>
      <c r="E101" s="32">
        <f>'[3]5'!$Q32+'[3]5'!$Q33+'[3]5'!$Q34</f>
        <v>0</v>
      </c>
      <c r="F101" s="28"/>
      <c r="G101" s="28"/>
      <c r="H101" s="29"/>
    </row>
    <row r="102" spans="2:8" s="45" customFormat="1" ht="18" customHeight="1">
      <c r="B102" s="30" t="s">
        <v>128</v>
      </c>
      <c r="C102" s="31" t="s">
        <v>47</v>
      </c>
      <c r="D102" s="32">
        <f>'[3]4'!Q35+'[3]4'!$Q43+'[3]4'!$Q44</f>
        <v>190.483901</v>
      </c>
      <c r="E102" s="32">
        <f>'[3]5'!$Q35+'[3]5'!$Q36</f>
        <v>35.577866999999998</v>
      </c>
      <c r="F102" s="28"/>
      <c r="G102" s="28"/>
      <c r="H102" s="29"/>
    </row>
    <row r="103" spans="2:8" s="45" customFormat="1" ht="18" customHeight="1">
      <c r="B103" s="47"/>
      <c r="C103" s="48" t="s">
        <v>78</v>
      </c>
      <c r="D103" s="49"/>
      <c r="E103" s="49"/>
      <c r="F103" s="28"/>
      <c r="G103" s="28"/>
      <c r="H103" s="29"/>
    </row>
    <row r="104" spans="2:8" s="45" customFormat="1" ht="18" customHeight="1">
      <c r="B104" s="34" t="s">
        <v>129</v>
      </c>
      <c r="C104" s="35" t="s">
        <v>34</v>
      </c>
      <c r="D104" s="36">
        <v>190.483901</v>
      </c>
      <c r="E104" s="36">
        <v>35.577866999999998</v>
      </c>
      <c r="F104" s="28"/>
      <c r="G104" s="28"/>
      <c r="H104" s="29"/>
    </row>
    <row r="105" spans="2:8" s="45" customFormat="1" ht="30.75" customHeight="1">
      <c r="B105" s="34" t="s">
        <v>130</v>
      </c>
      <c r="C105" s="35" t="s">
        <v>131</v>
      </c>
      <c r="D105" s="36"/>
      <c r="E105" s="36"/>
      <c r="F105" s="28"/>
      <c r="G105" s="28"/>
      <c r="H105" s="29"/>
    </row>
    <row r="106" spans="2:8" s="45" customFormat="1" ht="18" customHeight="1">
      <c r="B106" s="34"/>
      <c r="C106" s="35"/>
      <c r="D106" s="36"/>
      <c r="E106" s="36"/>
      <c r="F106" s="28"/>
      <c r="G106" s="28"/>
      <c r="H106" s="29"/>
    </row>
    <row r="107" spans="2:8" s="45" customFormat="1" ht="36.75" customHeight="1">
      <c r="B107" s="34" t="s">
        <v>132</v>
      </c>
      <c r="C107" s="35" t="s">
        <v>133</v>
      </c>
      <c r="D107" s="36"/>
      <c r="E107" s="36"/>
      <c r="F107" s="28"/>
      <c r="G107" s="28"/>
      <c r="H107" s="29"/>
    </row>
    <row r="108" spans="2:8" s="45" customFormat="1" ht="18" customHeight="1">
      <c r="B108" s="34"/>
      <c r="C108" s="35" t="s">
        <v>63</v>
      </c>
      <c r="D108" s="36"/>
      <c r="E108" s="36"/>
      <c r="F108" s="28"/>
      <c r="G108" s="28"/>
      <c r="H108" s="29"/>
    </row>
    <row r="109" spans="2:8" s="45" customFormat="1" ht="18" customHeight="1">
      <c r="B109" s="30" t="s">
        <v>134</v>
      </c>
      <c r="C109" s="31" t="s">
        <v>135</v>
      </c>
      <c r="D109" s="32">
        <f>D110+D111</f>
        <v>58.102398000000001</v>
      </c>
      <c r="E109" s="32">
        <f>E110+E111</f>
        <v>10.852148</v>
      </c>
      <c r="F109" s="28"/>
      <c r="G109" s="28"/>
      <c r="H109" s="29"/>
    </row>
    <row r="110" spans="2:8" s="45" customFormat="1" ht="18" customHeight="1">
      <c r="B110" s="30" t="s">
        <v>136</v>
      </c>
      <c r="C110" s="51" t="s">
        <v>91</v>
      </c>
      <c r="D110" s="32">
        <f>'[3]4'!$R16</f>
        <v>58.102398000000001</v>
      </c>
      <c r="E110" s="32">
        <f>'[3]5'!$R17</f>
        <v>10.852148</v>
      </c>
      <c r="F110" s="28"/>
      <c r="G110" s="28"/>
      <c r="H110" s="29"/>
    </row>
    <row r="111" spans="2:8" s="45" customFormat="1" ht="18" customHeight="1">
      <c r="B111" s="30" t="s">
        <v>137</v>
      </c>
      <c r="C111" s="51" t="s">
        <v>93</v>
      </c>
      <c r="D111" s="32">
        <f>'[3]4'!$S16</f>
        <v>0</v>
      </c>
      <c r="E111" s="32">
        <f>'[3]5'!$S17</f>
        <v>0</v>
      </c>
      <c r="F111" s="28"/>
      <c r="G111" s="28"/>
      <c r="H111" s="29"/>
    </row>
    <row r="112" spans="2:8" s="45" customFormat="1" ht="18" customHeight="1">
      <c r="B112" s="30" t="s">
        <v>138</v>
      </c>
      <c r="C112" s="31" t="s">
        <v>139</v>
      </c>
      <c r="D112" s="32">
        <f>'[3]4'!$R12+'[3]4'!$R18+'[3]4'!$R19+'[3]4'!$R20</f>
        <v>71.006258000000003</v>
      </c>
      <c r="E112" s="32">
        <f>'[3]5'!$R13+'[3]5'!$R19+'[3]5'!$R20+'[3]5'!$R21</f>
        <v>13.262281999999999</v>
      </c>
      <c r="F112" s="28"/>
      <c r="G112" s="28"/>
      <c r="H112" s="29"/>
    </row>
    <row r="113" spans="2:8" s="45" customFormat="1" ht="18" customHeight="1">
      <c r="B113" s="41"/>
      <c r="C113" s="42" t="s">
        <v>22</v>
      </c>
      <c r="D113" s="43"/>
      <c r="E113" s="43"/>
      <c r="F113" s="28"/>
      <c r="G113" s="28"/>
      <c r="H113" s="29"/>
    </row>
    <row r="114" spans="2:8" s="45" customFormat="1" ht="18" customHeight="1">
      <c r="B114" s="30" t="s">
        <v>140</v>
      </c>
      <c r="C114" s="31" t="s">
        <v>19</v>
      </c>
      <c r="D114" s="32">
        <f>'[3]4'!$R18+'[3]4'!$R19</f>
        <v>0</v>
      </c>
      <c r="E114" s="32">
        <f>'[3]5'!$R19+'[3]5'!$R20</f>
        <v>2.4101340000000002</v>
      </c>
      <c r="F114" s="28"/>
      <c r="G114" s="28"/>
      <c r="H114" s="29"/>
    </row>
    <row r="115" spans="2:8" s="45" customFormat="1" ht="18" customHeight="1">
      <c r="B115" s="30" t="s">
        <v>141</v>
      </c>
      <c r="C115" s="31" t="s">
        <v>21</v>
      </c>
      <c r="D115" s="32">
        <f>'[3]4'!$R12+'[3]4'!$R20</f>
        <v>71.006258000000003</v>
      </c>
      <c r="E115" s="32">
        <f>'[3]5'!$R13+'[3]5'!$R21</f>
        <v>10.852148</v>
      </c>
      <c r="F115" s="28"/>
      <c r="G115" s="28"/>
      <c r="H115" s="29"/>
    </row>
    <row r="116" spans="2:8" s="45" customFormat="1" ht="18" customHeight="1">
      <c r="B116" s="41"/>
      <c r="C116" s="42" t="s">
        <v>22</v>
      </c>
      <c r="D116" s="43"/>
      <c r="E116" s="43"/>
      <c r="F116" s="28"/>
      <c r="G116" s="28"/>
      <c r="H116" s="29"/>
    </row>
    <row r="117" spans="2:8" s="45" customFormat="1" ht="18" customHeight="1">
      <c r="B117" s="34" t="s">
        <v>142</v>
      </c>
      <c r="C117" s="35" t="s">
        <v>49</v>
      </c>
      <c r="D117" s="36">
        <v>0.25765700000000002</v>
      </c>
      <c r="E117" s="36">
        <v>4.8124E-2</v>
      </c>
      <c r="F117" s="28"/>
      <c r="G117" s="28"/>
      <c r="H117" s="29"/>
    </row>
    <row r="118" spans="2:8" s="45" customFormat="1" ht="18" customHeight="1">
      <c r="B118" s="34" t="s">
        <v>143</v>
      </c>
      <c r="C118" s="35" t="s">
        <v>30</v>
      </c>
      <c r="D118" s="36">
        <v>3.1368309999999999</v>
      </c>
      <c r="E118" s="36">
        <v>0.58588600000000002</v>
      </c>
      <c r="F118" s="28"/>
      <c r="G118" s="28"/>
      <c r="H118" s="29"/>
    </row>
    <row r="119" spans="2:8" s="45" customFormat="1" ht="18" customHeight="1">
      <c r="B119" s="34" t="s">
        <v>144</v>
      </c>
      <c r="C119" s="35" t="s">
        <v>100</v>
      </c>
      <c r="D119" s="36">
        <v>9.1880839999999999</v>
      </c>
      <c r="E119" s="36">
        <v>1.7161150000000001</v>
      </c>
      <c r="F119" s="28"/>
      <c r="G119" s="28"/>
      <c r="H119" s="29"/>
    </row>
    <row r="120" spans="2:8" s="45" customFormat="1" ht="18" customHeight="1">
      <c r="B120" s="34" t="s">
        <v>145</v>
      </c>
      <c r="C120" s="35" t="s">
        <v>36</v>
      </c>
      <c r="D120" s="36">
        <v>0.17594000000000001</v>
      </c>
      <c r="E120" s="36">
        <v>3.2861000000000001E-2</v>
      </c>
      <c r="F120" s="28"/>
      <c r="G120" s="28"/>
      <c r="H120" s="29"/>
    </row>
    <row r="121" spans="2:8" s="45" customFormat="1" ht="18" customHeight="1">
      <c r="B121" s="34" t="s">
        <v>146</v>
      </c>
      <c r="C121" s="35" t="s">
        <v>38</v>
      </c>
      <c r="D121" s="36">
        <v>0.145348</v>
      </c>
      <c r="E121" s="36">
        <v>2.7147999999999999E-2</v>
      </c>
      <c r="F121" s="28"/>
      <c r="G121" s="28"/>
      <c r="H121" s="29"/>
    </row>
    <row r="122" spans="2:8" s="45" customFormat="1" ht="18" customHeight="1">
      <c r="B122" s="52" t="s">
        <v>147</v>
      </c>
      <c r="C122" s="53" t="s">
        <v>73</v>
      </c>
      <c r="D122" s="54">
        <f>'[3]4'!$R30</f>
        <v>23.371482999999998</v>
      </c>
      <c r="E122" s="54">
        <f>'[3]5'!$R23</f>
        <v>3.9461110000000001</v>
      </c>
      <c r="F122" s="28"/>
      <c r="G122" s="28"/>
      <c r="H122" s="29"/>
    </row>
    <row r="123" spans="2:8" s="45" customFormat="1" ht="18" customHeight="1">
      <c r="B123" s="52" t="s">
        <v>148</v>
      </c>
      <c r="C123" s="53" t="s">
        <v>75</v>
      </c>
      <c r="D123" s="54">
        <f>'[3]4'!$R35+'[3]4'!$R36</f>
        <v>37.675794000000003</v>
      </c>
      <c r="E123" s="32">
        <f>E125+E126</f>
        <v>7.4560699999999995</v>
      </c>
      <c r="F123" s="28"/>
      <c r="G123" s="28"/>
      <c r="H123" s="29"/>
    </row>
    <row r="124" spans="2:8" s="45" customFormat="1" ht="18" customHeight="1">
      <c r="B124" s="55"/>
      <c r="C124" s="56" t="s">
        <v>43</v>
      </c>
      <c r="D124" s="57"/>
      <c r="E124" s="57"/>
      <c r="F124" s="28"/>
      <c r="G124" s="28"/>
      <c r="H124" s="29"/>
    </row>
    <row r="125" spans="2:8" s="45" customFormat="1" ht="18" customHeight="1">
      <c r="B125" s="52" t="s">
        <v>149</v>
      </c>
      <c r="C125" s="53" t="s">
        <v>45</v>
      </c>
      <c r="D125" s="54">
        <f>'[3]4'!$R39+'[3]4'!$R40+'[3]4'!$R41+'[3]4'!$R42</f>
        <v>15.142526999999999</v>
      </c>
      <c r="E125" s="54">
        <f>'[3]5'!$R32+'[3]5'!$R33+'[3]5'!$R34+'[3]5'!$R34</f>
        <v>2.8282639999999999</v>
      </c>
      <c r="F125" s="28"/>
      <c r="G125" s="28"/>
      <c r="H125" s="29"/>
    </row>
    <row r="126" spans="2:8" s="45" customFormat="1" ht="18" customHeight="1">
      <c r="B126" s="52" t="s">
        <v>150</v>
      </c>
      <c r="C126" s="53" t="s">
        <v>47</v>
      </c>
      <c r="D126" s="54">
        <f>'[3]4'!$R43+'[3]4'!$R344</f>
        <v>22.533266999999999</v>
      </c>
      <c r="E126" s="54">
        <f>'[3]5'!$R35+'[3]5'!$R336</f>
        <v>4.6278059999999996</v>
      </c>
      <c r="F126" s="28"/>
      <c r="G126" s="28"/>
      <c r="H126" s="29"/>
    </row>
    <row r="127" spans="2:8" s="45" customFormat="1" ht="18" customHeight="1">
      <c r="B127" s="47"/>
      <c r="C127" s="48" t="s">
        <v>78</v>
      </c>
      <c r="D127" s="49"/>
      <c r="E127" s="49"/>
      <c r="F127" s="28"/>
      <c r="G127" s="28"/>
      <c r="H127" s="29"/>
    </row>
    <row r="128" spans="2:8" s="45" customFormat="1" ht="18" customHeight="1">
      <c r="B128" s="34" t="s">
        <v>151</v>
      </c>
      <c r="C128" s="35" t="s">
        <v>49</v>
      </c>
      <c r="D128" s="36">
        <v>2.686121</v>
      </c>
      <c r="E128" s="36">
        <v>0.50170400000000004</v>
      </c>
      <c r="F128" s="28"/>
      <c r="G128" s="28"/>
      <c r="H128" s="29"/>
    </row>
    <row r="129" spans="2:8" s="45" customFormat="1" ht="18" customHeight="1">
      <c r="B129" s="34" t="s">
        <v>152</v>
      </c>
      <c r="C129" s="35" t="s">
        <v>34</v>
      </c>
      <c r="D129" s="36">
        <v>11.931208</v>
      </c>
      <c r="E129" s="36">
        <v>2.2284600000000001</v>
      </c>
      <c r="F129" s="28"/>
      <c r="G129" s="28"/>
      <c r="H129" s="29"/>
    </row>
    <row r="130" spans="2:8" s="45" customFormat="1" ht="18" customHeight="1">
      <c r="B130" s="34" t="s">
        <v>153</v>
      </c>
      <c r="C130" s="35" t="s">
        <v>36</v>
      </c>
      <c r="D130" s="36">
        <v>4.3442759999999998</v>
      </c>
      <c r="E130" s="36">
        <v>0.81140800000000002</v>
      </c>
      <c r="F130" s="28"/>
      <c r="G130" s="28"/>
      <c r="H130" s="29"/>
    </row>
    <row r="131" spans="2:8" s="45" customFormat="1" ht="18" customHeight="1">
      <c r="B131" s="34" t="s">
        <v>154</v>
      </c>
      <c r="C131" s="35" t="s">
        <v>55</v>
      </c>
      <c r="D131" s="36">
        <v>0.60816599999999998</v>
      </c>
      <c r="E131" s="36">
        <v>0.113591</v>
      </c>
      <c r="F131" s="28"/>
      <c r="G131" s="28"/>
      <c r="H131" s="29"/>
    </row>
    <row r="132" spans="2:8" s="45" customFormat="1" ht="18" customHeight="1">
      <c r="B132" s="34" t="s">
        <v>155</v>
      </c>
      <c r="C132" s="35" t="s">
        <v>38</v>
      </c>
      <c r="D132" s="36">
        <v>1.51291</v>
      </c>
      <c r="E132" s="36">
        <v>0.28257500000000002</v>
      </c>
      <c r="F132" s="28"/>
      <c r="G132" s="28"/>
      <c r="H132" s="29"/>
    </row>
    <row r="133" spans="2:8" s="45" customFormat="1" ht="18" customHeight="1">
      <c r="B133" s="34" t="s">
        <v>156</v>
      </c>
      <c r="C133" s="35" t="s">
        <v>51</v>
      </c>
      <c r="D133" s="36">
        <v>4.8839E-2</v>
      </c>
      <c r="E133" s="36">
        <v>9.1280000000000007E-3</v>
      </c>
      <c r="F133" s="28"/>
      <c r="G133" s="28"/>
      <c r="H133" s="29"/>
    </row>
    <row r="134" spans="2:8" s="45" customFormat="1" ht="18" customHeight="1">
      <c r="B134" s="34" t="s">
        <v>157</v>
      </c>
      <c r="C134" s="35" t="s">
        <v>58</v>
      </c>
      <c r="D134" s="36">
        <v>0.27470800000000001</v>
      </c>
      <c r="E134" s="36">
        <v>5.1309E-2</v>
      </c>
      <c r="F134" s="28"/>
      <c r="G134" s="28"/>
      <c r="H134" s="29"/>
    </row>
    <row r="135" spans="2:8" s="45" customFormat="1" ht="18" customHeight="1">
      <c r="B135" s="34" t="s">
        <v>158</v>
      </c>
      <c r="C135" s="35" t="s">
        <v>159</v>
      </c>
      <c r="D135" s="36">
        <v>1.1270389999999999</v>
      </c>
      <c r="E135" s="36">
        <v>0.62963100000000005</v>
      </c>
      <c r="F135" s="28"/>
      <c r="G135" s="28"/>
      <c r="H135" s="29"/>
    </row>
    <row r="136" spans="2:8" s="45" customFormat="1" ht="18" customHeight="1">
      <c r="B136" s="34" t="s">
        <v>152</v>
      </c>
      <c r="C136" s="35" t="s">
        <v>71</v>
      </c>
      <c r="D136" s="36"/>
      <c r="E136" s="36"/>
      <c r="F136" s="28"/>
      <c r="G136" s="28"/>
      <c r="H136" s="29"/>
    </row>
    <row r="137" spans="2:8" s="45" customFormat="1" ht="18" customHeight="1">
      <c r="B137" s="34" t="s">
        <v>160</v>
      </c>
      <c r="C137" s="35" t="s">
        <v>161</v>
      </c>
      <c r="D137" s="36"/>
      <c r="E137" s="36"/>
      <c r="F137" s="28"/>
      <c r="G137" s="28"/>
      <c r="H137" s="29"/>
    </row>
    <row r="138" spans="2:8" s="45" customFormat="1" ht="18" customHeight="1">
      <c r="B138" s="34"/>
      <c r="C138" s="35" t="s">
        <v>63</v>
      </c>
      <c r="D138" s="36"/>
      <c r="E138" s="36"/>
      <c r="F138" s="28"/>
      <c r="G138" s="28"/>
      <c r="H138" s="29"/>
    </row>
    <row r="139" spans="2:8" s="45" customFormat="1" ht="18" customHeight="1">
      <c r="B139" s="30" t="s">
        <v>162</v>
      </c>
      <c r="C139" s="31" t="s">
        <v>163</v>
      </c>
      <c r="D139" s="32">
        <f>D140</f>
        <v>9.9589809999999996</v>
      </c>
      <c r="E139" s="32">
        <f>E140</f>
        <v>1.860101</v>
      </c>
      <c r="F139" s="28"/>
      <c r="G139" s="28"/>
      <c r="H139" s="29"/>
    </row>
    <row r="140" spans="2:8" s="45" customFormat="1" ht="18" customHeight="1">
      <c r="B140" s="30" t="s">
        <v>164</v>
      </c>
      <c r="C140" s="51" t="s">
        <v>93</v>
      </c>
      <c r="D140" s="32">
        <f>'[3]4'!$S17</f>
        <v>9.9589809999999996</v>
      </c>
      <c r="E140" s="32">
        <f>'[3]5'!$S18</f>
        <v>1.860101</v>
      </c>
      <c r="F140" s="28"/>
      <c r="G140" s="28"/>
      <c r="H140" s="29"/>
    </row>
    <row r="141" spans="2:8" s="45" customFormat="1" ht="18" customHeight="1">
      <c r="B141" s="30" t="s">
        <v>165</v>
      </c>
      <c r="C141" s="31" t="s">
        <v>166</v>
      </c>
      <c r="D141" s="32">
        <f>'[3]4'!$S12+'[3]4'!$S18+'[3]4'!$S19+'[3]4'!$S20</f>
        <v>9.9589809999999996</v>
      </c>
      <c r="E141" s="32">
        <f>'[3]5'!$S13+'[3]5'!$S19+'[3]5'!$S20+'[3]5'!$S21</f>
        <v>1.860101</v>
      </c>
      <c r="F141" s="28"/>
      <c r="G141" s="28"/>
      <c r="H141" s="29"/>
    </row>
    <row r="142" spans="2:8" s="45" customFormat="1" ht="18" customHeight="1">
      <c r="B142" s="47"/>
      <c r="C142" s="48" t="s">
        <v>22</v>
      </c>
      <c r="D142" s="49"/>
      <c r="E142" s="49"/>
      <c r="F142" s="28"/>
      <c r="G142" s="28"/>
      <c r="H142" s="29"/>
    </row>
    <row r="143" spans="2:8" s="45" customFormat="1" ht="18" customHeight="1">
      <c r="B143" s="30" t="s">
        <v>167</v>
      </c>
      <c r="C143" s="31" t="s">
        <v>19</v>
      </c>
      <c r="D143" s="32">
        <f>'[3]4'!$S18+'[3]4'!$S19</f>
        <v>0</v>
      </c>
      <c r="E143" s="32">
        <f>'[3]5'!$S19+'[3]5'!$S20</f>
        <v>0</v>
      </c>
      <c r="F143" s="28"/>
      <c r="G143" s="28"/>
      <c r="H143" s="29"/>
    </row>
    <row r="144" spans="2:8" s="45" customFormat="1" ht="18" customHeight="1">
      <c r="B144" s="30" t="s">
        <v>168</v>
      </c>
      <c r="C144" s="31" t="s">
        <v>21</v>
      </c>
      <c r="D144" s="32">
        <f>'[3]4'!$S12+'[3]4'!$S20</f>
        <v>9.9589809999999996</v>
      </c>
      <c r="E144" s="32">
        <f>'[3]5'!$S13+'[3]5'!$S21</f>
        <v>1.860101</v>
      </c>
      <c r="F144" s="28"/>
      <c r="G144" s="28"/>
      <c r="H144" s="29"/>
    </row>
    <row r="145" spans="2:8" s="45" customFormat="1" ht="18" customHeight="1">
      <c r="B145" s="47"/>
      <c r="C145" s="48" t="s">
        <v>22</v>
      </c>
      <c r="D145" s="49"/>
      <c r="E145" s="49"/>
      <c r="F145" s="28"/>
      <c r="G145" s="28"/>
      <c r="H145" s="29"/>
    </row>
    <row r="146" spans="2:8" s="45" customFormat="1" ht="18" customHeight="1">
      <c r="B146" s="34" t="s">
        <v>169</v>
      </c>
      <c r="C146" s="35" t="s">
        <v>69</v>
      </c>
      <c r="D146" s="36"/>
      <c r="E146" s="36"/>
      <c r="F146" s="28"/>
      <c r="G146" s="28"/>
      <c r="H146" s="29"/>
    </row>
    <row r="147" spans="2:8" s="45" customFormat="1" ht="18" customHeight="1">
      <c r="B147" s="34" t="s">
        <v>170</v>
      </c>
      <c r="C147" s="35" t="s">
        <v>71</v>
      </c>
      <c r="D147" s="36"/>
      <c r="E147" s="36"/>
      <c r="F147" s="28"/>
      <c r="G147" s="28"/>
      <c r="H147" s="29"/>
    </row>
    <row r="148" spans="2:8" s="45" customFormat="1" ht="18" customHeight="1">
      <c r="B148" s="34"/>
      <c r="C148" s="35" t="s">
        <v>63</v>
      </c>
      <c r="D148" s="36"/>
      <c r="E148" s="36"/>
      <c r="F148" s="28"/>
      <c r="G148" s="28"/>
      <c r="H148" s="29"/>
    </row>
    <row r="149" spans="2:8" s="45" customFormat="1" ht="18" customHeight="1">
      <c r="B149" s="30" t="s">
        <v>171</v>
      </c>
      <c r="C149" s="31" t="s">
        <v>73</v>
      </c>
      <c r="D149" s="32">
        <f>'[3]4'!$S30</f>
        <v>1.717544</v>
      </c>
      <c r="E149" s="32">
        <f>'[3]5'!$S23</f>
        <v>0.32079600000000003</v>
      </c>
      <c r="F149" s="28"/>
      <c r="G149" s="28"/>
      <c r="H149" s="29"/>
    </row>
    <row r="150" spans="2:8" s="45" customFormat="1" ht="18" customHeight="1">
      <c r="B150" s="30" t="s">
        <v>172</v>
      </c>
      <c r="C150" s="31" t="s">
        <v>75</v>
      </c>
      <c r="D150" s="32">
        <f>'[3]4'!$S35+'[3]4'!$S36</f>
        <v>8.2414369999999995</v>
      </c>
      <c r="E150" s="32">
        <f>'[3]5'!$S28+'[3]5'!$S29</f>
        <v>1.5393049999999999</v>
      </c>
      <c r="F150" s="28"/>
      <c r="G150" s="28"/>
      <c r="H150" s="29"/>
    </row>
    <row r="151" spans="2:8" s="45" customFormat="1" ht="18" customHeight="1">
      <c r="B151" s="41"/>
      <c r="C151" s="42" t="s">
        <v>43</v>
      </c>
      <c r="D151" s="43"/>
      <c r="E151" s="43"/>
      <c r="F151" s="28"/>
      <c r="G151" s="28"/>
      <c r="H151" s="29"/>
    </row>
    <row r="152" spans="2:8" s="45" customFormat="1" ht="18" customHeight="1">
      <c r="B152" s="30" t="s">
        <v>173</v>
      </c>
      <c r="C152" s="31" t="s">
        <v>45</v>
      </c>
      <c r="D152" s="32">
        <f>'[3]4'!$S39+'[3]4'!$S40+'[3]4'!$S41+'[3]4'!$S42</f>
        <v>8.1166269999999994</v>
      </c>
      <c r="E152" s="32">
        <f>'[3]5'!$S32+'[3]5'!$S33+'[3]5'!$S34+'[3]5'!$S35</f>
        <v>1.5393049999999999</v>
      </c>
      <c r="F152" s="28"/>
      <c r="G152" s="28"/>
      <c r="H152" s="29"/>
    </row>
    <row r="153" spans="2:8" s="45" customFormat="1" ht="18" customHeight="1">
      <c r="B153" s="30" t="s">
        <v>174</v>
      </c>
      <c r="C153" s="31" t="s">
        <v>47</v>
      </c>
      <c r="D153" s="32">
        <f>'[3]4'!$S43+'[3]4'!$S44</f>
        <v>0.12481</v>
      </c>
      <c r="E153" s="32">
        <f>E155+E156</f>
        <v>2.3311999999999999E-2</v>
      </c>
      <c r="F153" s="28"/>
      <c r="G153" s="28"/>
      <c r="H153" s="29"/>
    </row>
    <row r="154" spans="2:8" s="45" customFormat="1" ht="18" customHeight="1">
      <c r="B154" s="47"/>
      <c r="C154" s="48" t="s">
        <v>78</v>
      </c>
      <c r="D154" s="49"/>
      <c r="E154" s="49"/>
      <c r="F154" s="28"/>
      <c r="G154" s="28"/>
      <c r="H154" s="29"/>
    </row>
    <row r="155" spans="2:8" s="45" customFormat="1" ht="18" customHeight="1">
      <c r="B155" s="34" t="s">
        <v>175</v>
      </c>
      <c r="C155" s="35" t="s">
        <v>51</v>
      </c>
      <c r="D155" s="36">
        <v>0.12481</v>
      </c>
      <c r="E155" s="36">
        <v>2.3311999999999999E-2</v>
      </c>
      <c r="F155" s="28"/>
      <c r="G155" s="28"/>
      <c r="H155" s="29"/>
    </row>
    <row r="156" spans="2:8" s="45" customFormat="1" ht="18" customHeight="1">
      <c r="B156" s="34"/>
      <c r="C156" s="35"/>
      <c r="D156" s="36"/>
      <c r="E156" s="36"/>
      <c r="F156" s="28"/>
      <c r="G156" s="28"/>
      <c r="H156" s="29"/>
    </row>
    <row r="157" spans="2:8" s="45" customFormat="1" ht="18" customHeight="1">
      <c r="B157" s="34" t="s">
        <v>176</v>
      </c>
      <c r="C157" s="35" t="s">
        <v>177</v>
      </c>
      <c r="D157" s="36"/>
      <c r="E157" s="36"/>
      <c r="F157" s="28"/>
      <c r="G157" s="28"/>
      <c r="H157" s="29"/>
    </row>
    <row r="158" spans="2:8" s="45" customFormat="1" ht="18" customHeight="1">
      <c r="B158" s="34" t="s">
        <v>178</v>
      </c>
      <c r="C158" s="35" t="s">
        <v>71</v>
      </c>
      <c r="D158" s="36"/>
      <c r="E158" s="36"/>
      <c r="F158" s="28"/>
      <c r="G158" s="28"/>
      <c r="H158" s="29"/>
    </row>
    <row r="159" spans="2:8" s="45" customFormat="1" ht="18" customHeight="1">
      <c r="B159" s="34" t="s">
        <v>179</v>
      </c>
      <c r="C159" s="35" t="s">
        <v>161</v>
      </c>
      <c r="D159" s="36"/>
      <c r="E159" s="36"/>
      <c r="F159" s="28"/>
      <c r="G159" s="28"/>
      <c r="H159" s="29"/>
    </row>
    <row r="160" spans="2:8" s="45" customFormat="1" ht="18" customHeight="1" thickBot="1">
      <c r="B160" s="58"/>
      <c r="C160" s="59" t="s">
        <v>63</v>
      </c>
      <c r="D160" s="60"/>
      <c r="E160" s="60"/>
      <c r="F160" s="61"/>
      <c r="G160" s="61"/>
      <c r="H160" s="62"/>
    </row>
    <row r="161" spans="2:8" s="45" customFormat="1" ht="18.75">
      <c r="B161" s="63"/>
      <c r="C161" s="64"/>
      <c r="D161" s="65"/>
      <c r="E161" s="65"/>
      <c r="G161" s="66"/>
    </row>
    <row r="162" spans="2:8" s="45" customFormat="1">
      <c r="B162" s="63"/>
      <c r="C162" s="67"/>
      <c r="D162" s="65"/>
      <c r="E162" s="65"/>
    </row>
    <row r="163" spans="2:8" s="45" customFormat="1">
      <c r="G163" s="68"/>
      <c r="H163" s="68"/>
    </row>
    <row r="164" spans="2:8" s="45" customFormat="1" ht="18.75">
      <c r="C164" s="66"/>
      <c r="D164" s="66"/>
      <c r="E164" s="69"/>
      <c r="F164" s="69"/>
      <c r="G164" s="66"/>
      <c r="H164" s="68"/>
    </row>
    <row r="165" spans="2:8" s="45" customFormat="1" ht="18">
      <c r="H165" s="70"/>
    </row>
    <row r="166" spans="2:8" s="45" customFormat="1">
      <c r="B166" s="71"/>
      <c r="C166" s="71"/>
      <c r="D166" s="72"/>
      <c r="E166" s="71"/>
      <c r="F166" s="71"/>
    </row>
    <row r="167" spans="2:8" s="45" customFormat="1" ht="18.75">
      <c r="B167" s="71"/>
      <c r="C167" s="71"/>
      <c r="D167" s="71"/>
      <c r="E167" s="71"/>
      <c r="F167" s="71"/>
      <c r="G167" s="73"/>
    </row>
    <row r="168" spans="2:8" s="45" customFormat="1" ht="18.75">
      <c r="B168" s="63"/>
      <c r="C168" s="74"/>
      <c r="D168" s="75"/>
      <c r="E168" s="76"/>
      <c r="F168" s="68"/>
    </row>
    <row r="169" spans="2:8" s="45" customFormat="1">
      <c r="B169" s="63"/>
      <c r="C169" s="67"/>
      <c r="D169" s="65"/>
      <c r="E169" s="65"/>
    </row>
    <row r="170" spans="2:8" s="45" customFormat="1">
      <c r="B170" s="63"/>
      <c r="C170" s="67"/>
      <c r="D170" s="65"/>
      <c r="E170" s="65"/>
    </row>
    <row r="171" spans="2:8" s="45" customFormat="1">
      <c r="B171" s="63"/>
      <c r="C171" s="67"/>
      <c r="D171" s="65"/>
      <c r="E171" s="65"/>
    </row>
    <row r="172" spans="2:8" s="45" customFormat="1">
      <c r="B172" s="63"/>
      <c r="C172" s="67"/>
      <c r="D172" s="65"/>
      <c r="E172" s="65"/>
    </row>
    <row r="173" spans="2:8" s="45" customFormat="1">
      <c r="B173" s="63"/>
      <c r="C173" s="67"/>
      <c r="D173" s="65"/>
      <c r="E173" s="65"/>
    </row>
    <row r="174" spans="2:8" s="45" customFormat="1">
      <c r="B174" s="63"/>
      <c r="C174" s="67"/>
      <c r="D174" s="65"/>
      <c r="E174" s="65"/>
    </row>
    <row r="175" spans="2:8" s="45" customFormat="1">
      <c r="B175" s="63"/>
      <c r="C175" s="67"/>
      <c r="D175" s="65"/>
      <c r="E175" s="65"/>
    </row>
  </sheetData>
  <mergeCells count="2">
    <mergeCell ref="B6:H6"/>
    <mergeCell ref="C8:H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1.30</vt:lpstr>
      <vt:lpstr>'1.30'!Заголовки_для_печати</vt:lpstr>
      <vt:lpstr>'1.30'!Область_печати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Лайвина-юс</cp:lastModifiedBy>
  <dcterms:created xsi:type="dcterms:W3CDTF">2015-05-12T08:49:21Z</dcterms:created>
  <dcterms:modified xsi:type="dcterms:W3CDTF">2015-05-12T08:51:59Z</dcterms:modified>
</cp:coreProperties>
</file>