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4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m">#REF!</definedName>
    <definedName name="\n">#REF!</definedName>
    <definedName name="\o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CompOt">[0]!CompOt</definedName>
    <definedName name="CompRas">[0]!CompRas</definedName>
    <definedName name="ew">[0]!ew</definedName>
    <definedName name="fg">[0]!fg</definedName>
    <definedName name="k">[0]!k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'[1]16'!$E$15:$I$16,'[1]16'!$E$18:$I$20,'[1]16'!$E$23:$I$23,'[1]16'!$E$26:$I$26,'[1]16'!$E$29:$I$29,'[1]16'!$E$32:$I$32,'[1]16'!$E$35:$I$35,'[1]16'!$B$34,'[1]16'!$B$37</definedName>
    <definedName name="P1_SCOPE_17_PRT" hidden="1">'[1]17'!$E$13:$H$21,'[1]17'!$J$9:$J$11,'[1]17'!$J$13:$J$21,'[1]17'!$E$24:$H$26,'[1]17'!$E$28:$H$36,'[1]17'!$J$24:$M$26,'[1]17'!$J$28:$M$36,'[1]17'!$E$39:$H$41</definedName>
    <definedName name="P1_SCOPE_4_PRT" hidden="1">'[1]4'!$F$23:$I$23,'[1]4'!$F$25:$I$25,'[1]4'!$F$27:$I$31,'[1]4'!$K$14:$N$20,'[1]4'!$K$23:$N$23,'[1]4'!$K$25:$N$25,'[1]4'!$K$27:$N$31,'[1]4'!$P$14:$S$20,'[1]4'!$P$23:$S$23</definedName>
    <definedName name="P1_SCOPE_5_PRT" hidden="1">'[1]5'!$F$23:$I$23,'[1]5'!$F$25:$I$25,'[1]5'!$F$27:$I$31,'[1]5'!$K$14:$N$21,'[1]5'!$K$23:$N$23,'[1]5'!$K$25:$N$25,'[1]5'!$K$27:$N$31,'[1]5'!$P$14:$S$21,'[1]5'!$P$23:$S$23</definedName>
    <definedName name="P1_SCOPE_F1_PRT" hidden="1">'[1]Ф-1 (для АО-энерго)'!$D$74:$E$84,'[1]Ф-1 (для АО-энерго)'!$D$71:$E$72,'[1]Ф-1 (для АО-энерго)'!$D$66:$E$69,'[1]Ф-1 (для АО-энерго)'!$D$61:$E$64</definedName>
    <definedName name="P1_SCOPE_F2_PRT" hidden="1">'[1]Ф-2 (для АО-энерго)'!$G$56,'[1]Ф-2 (для АО-энерго)'!$E$55:$E$56,'[1]Ф-2 (для АО-энерго)'!$F$55:$G$55,'[1]Ф-2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[1]перекрестка!$H$15:$H$19,[1]перекрестка!$H$21:$H$25,[1]перекрестка!$J$14:$J$25,[1]перекрестка!$K$15:$K$19,[1]перекрестка!$K$21:$K$25</definedName>
    <definedName name="P1_SCOPE_SV_LD" hidden="1">#REF!,#REF!,#REF!,#REF!,#REF!,#REF!,#REF!</definedName>
    <definedName name="P1_SCOPE_SV_LD1" hidden="1">[1]свод!$E$70:$M$79,[1]свод!$E$81:$M$81,[1]свод!$E$83:$M$88,[1]свод!$E$90:$M$90,[1]свод!$E$92:$M$96,[1]свод!$E$98:$M$98,[1]свод!$E$101:$M$102</definedName>
    <definedName name="P1_SCOPE_SV_PRT" hidden="1">[1]свод!$E$18:$I$19,[1]свод!$E$23:$H$26,[1]свод!$E$28:$I$29,[1]свод!$E$32:$I$36,[1]свод!$E$38:$I$40,[1]свод!$E$42:$I$53,[1]свод!$E$55:$I$56</definedName>
    <definedName name="P1_SET_PROT" hidden="1">#REF!,#REF!,#REF!,#REF!,#REF!,#REF!,#REF!</definedName>
    <definedName name="P1_SET_PRT" hidden="1">#REF!,#REF!,#REF!,#REF!,#REF!,#REF!,#REF!</definedName>
    <definedName name="P2_SCOPE_16_PRT" hidden="1">'[1]16'!$E$38:$I$38,'[1]16'!$E$41:$I$41,'[1]16'!$E$45:$I$47,'[1]16'!$E$49:$I$49,'[1]16'!$E$53:$I$54,'[1]16'!$E$56:$I$57,'[1]16'!$E$59:$I$59,'[1]16'!$E$9:$I$13</definedName>
    <definedName name="P2_SCOPE_4_PRT" hidden="1">'[1]4'!$P$25:$S$25,'[1]4'!$P$27:$S$31,'[1]4'!$U$14:$X$20,'[1]4'!$U$23:$X$23,'[1]4'!$U$25:$X$25,'[1]4'!$U$27:$X$31,'[1]4'!$Z$14:$AC$20,'[1]4'!$Z$23:$AC$23,'[1]4'!$Z$25:$AC$25</definedName>
    <definedName name="P2_SCOPE_5_PRT" hidden="1">'[1]5'!$P$25:$S$25,'[1]5'!$P$27:$S$31,'[1]5'!$U$14:$X$21,'[1]5'!$U$23:$X$23,'[1]5'!$U$25:$X$25,'[1]5'!$U$27:$X$31,'[1]5'!$Z$14:$AC$21,'[1]5'!$Z$23:$AC$23,'[1]5'!$Z$25:$AC$25</definedName>
    <definedName name="P2_SCOPE_F1_PRT" hidden="1">'[1]Ф-1 (для АО-энерго)'!$D$56:$E$59,'[1]Ф-1 (для АО-энерго)'!$D$34:$E$50,'[1]Ф-1 (для АО-энерго)'!$D$32:$E$32,'[1]Ф-1 (для АО-энерго)'!$D$23:$E$30</definedName>
    <definedName name="P2_SCOPE_F2_PRT" hidden="1">'[1]Ф-2 (для АО-энерго)'!$D$52:$G$54,'[1]Ф-2 (для АО-энерго)'!$C$21:$E$42,'[1]Ф-2 (для АО-энерго)'!$A$12:$E$12,'[1]Ф-2 (для АО-энерго)'!$C$8:$E$11</definedName>
    <definedName name="P2_SCOPE_PER_PRT" hidden="1">[1]перекрестка!$N$14:$N$25,[1]перекрестка!$N$27:$N$31,[1]перекрестка!$J$27:$K$31,[1]перекрестка!$F$27:$H$31,[1]перекрестка!$F$33:$H$37</definedName>
    <definedName name="P2_SCOPE_SV_PRT" hidden="1">[1]свод!$E$58:$I$63,[1]свод!$E$72:$I$79,[1]свод!$E$81:$I$81,[1]свод!$E$85:$H$88,[1]свод!$E$90:$I$90,[1]свод!$E$107:$I$112,[1]свод!$E$114:$I$117</definedName>
    <definedName name="P3_SCOPE_F1_PRT" hidden="1">'[1]Ф-1 (для АО-энерго)'!$E$16:$E$17,'[1]Ф-1 (для АО-энерго)'!$C$4:$D$4,'[1]Ф-1 (для АО-энерго)'!$C$7:$E$10,'[1]Ф-1 (для АО-энерго)'!$A$11:$E$11</definedName>
    <definedName name="P3_SCOPE_PER_PRT" hidden="1">[1]перекрестка!$J$33:$K$37,[1]перекрестка!$N$33:$N$37,[1]перекрестка!$F$39:$H$43,[1]перекрестка!$J$39:$K$43,[1]перекрестка!$N$39:$N$43</definedName>
    <definedName name="P3_SCOPE_SV_PRT" hidden="1">[1]свод!$E$121:$I$121,[1]свод!$E$124:$H$127,[1]свод!$D$135:$G$135,[1]свод!$I$135:$I$140,[1]свод!$H$137:$H$140,[1]свод!$D$138:$G$140,[1]свод!$E$15:$I$16</definedName>
    <definedName name="P4_SCOPE_F1_PRT" hidden="1">'[1]Ф-1 (для АО-энерго)'!$C$13:$E$13,'[1]Ф-1 (для АО-энерго)'!$A$14:$E$14,'[1]Ф-1 (для АО-энерго)'!$C$23:$C$50,'[1]Ф-1 (для АО-энерго)'!$C$54:$C$95</definedName>
    <definedName name="P4_SCOPE_PER_PRT" hidden="1">[1]перекрестка!$F$45:$H$49,[1]перекрестка!$J$45:$K$49,[1]перекрестка!$N$45:$N$49,[1]перекрестка!$F$53:$G$64,[1]перекрестка!$H$54:$H$58</definedName>
    <definedName name="P5_SCOPE_PER_PRT" hidden="1">[1]перекрестка!$H$60:$H$64,[1]перекрестка!$J$53:$J$64,[1]перекрестка!$K$54:$K$58,[1]перекрестка!$K$60:$K$64,[1]перекрестка!$N$53:$N$64</definedName>
    <definedName name="P6_SCOPE_PER_PRT" hidden="1">[1]перекрестка!$F$66:$H$70,[1]перекрестка!$J$66:$K$70,[1]перекрестка!$N$66:$N$70,[1]перекрестка!$F$72:$H$76,[1]перекрестка!$J$72:$K$76</definedName>
    <definedName name="P7_SCOPE_PER_PRT" hidden="1">[1]перекрестка!$N$72:$N$76,[1]перекрестка!$F$78:$H$82,[1]перекрестка!$J$78:$K$82,[1]перекрестка!$N$78:$N$82,[1]перекрестка!$F$84:$H$88</definedName>
    <definedName name="P8_SCOPE_PER_PRT" hidden="1">[1]перекрестка!$J$84:$K$88,[1]перекрестка!$N$84:$N$88,[1]перекрестка!$F$14:$G$25,P1_SCOPE_PER_PRT,P2_SCOPE_PER_PRT,P3_SCOPE_PER_PRT,P4_SCOPE_PER_PRT</definedName>
    <definedName name="REGIONS">[1]TEHSHEET!$C$6:$C$93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CENARIOS">[1]TEHSHEET!$K$6:$K$7</definedName>
    <definedName name="SCOPE_16_PRT">P1_SCOPE_16_PRT,P2_SCOPE_16_PRT</definedName>
    <definedName name="SCOPE_17.1_PRT">'[1]17.1'!$D$14:$F$17,'[1]17.1'!$D$19:$F$22,'[1]17.1'!$I$9:$I$12,'[1]17.1'!$I$14:$I$17,'[1]17.1'!$I$19:$I$22,'[1]17.1'!$D$9:$F$12</definedName>
    <definedName name="SCOPE_17_PRT">'[1]17'!$J$39:$M$41,'[1]17'!$E$43:$H$51,'[1]17'!$J$43:$M$51,'[1]17'!$E$54:$H$56,'[1]17'!$E$58:$H$66,'[1]17'!$E$69:$M$81,'[1]17'!$E$9:$H$11,P1_SCOPE_17_PRT</definedName>
    <definedName name="SCOPE_24_LD">'[1]24'!$E$8:$J$47,'[1]24'!$E$49:$J$66</definedName>
    <definedName name="SCOPE_24_PRT">'[1]24'!$E$41:$I$41,'[1]24'!$E$34:$I$34,'[1]24'!$E$36:$I$36,'[1]24'!$E$43:$I$43</definedName>
    <definedName name="SCOPE_25_PRT">'[1]25'!$E$20:$I$20,'[1]25'!$E$34:$I$34,'[1]25'!$E$41:$I$41,'[1]25'!$E$8:$I$10</definedName>
    <definedName name="SCOPE_4_PRT">'[1]4'!$Z$27:$AC$31,'[1]4'!$F$14:$I$20,P1_SCOPE_4_PRT,P2_SCOPE_4_PRT</definedName>
    <definedName name="SCOPE_5_PRT">'[1]5'!$Z$27:$AC$31,'[1]5'!$F$14:$I$21,P1_SCOPE_5_PRT,P2_SCOPE_5_PRT</definedName>
    <definedName name="SCOPE_F1_PRT">'[1]Ф-1 (для АО-энерго)'!$D$86:$E$95,P1_SCOPE_F1_PRT,P2_SCOPE_F1_PRT,P3_SCOPE_F1_PRT,P4_SCOPE_F1_PRT</definedName>
    <definedName name="SCOPE_F2_PRT">'[1]Ф-2 (для АО-энерго)'!$C$5:$D$5,'[1]Ф-2 (для АО-энерго)'!$C$52:$C$57,'[1]Ф-2 (для АО-энерго)'!$D$57:$G$57,P1_SCOPE_F2_PRT,P2_SCOPE_F2_PRT</definedName>
    <definedName name="SCOPE_PER_PRT">P5_SCOPE_PER_PRT,P6_SCOPE_PER_PRT,P7_SCOPE_PER_PRT,P8_SCOPE_PER_PRT</definedName>
    <definedName name="SCOPE_SPR_PRT">[1]Справочники!$D$21:$J$22,[1]Справочники!$E$13:$I$14,[1]Справочники!$F$27:$H$28</definedName>
    <definedName name="SCOPE_SV_LD1">[1]свод!$E$104:$M$104,[1]свод!$E$106:$M$117,[1]свод!$E$120:$M$121,[1]свод!$E$123:$M$127,[1]свод!$E$10:$M$68,P1_SCOPE_SV_LD1</definedName>
    <definedName name="SCOPE_SV_PRT">P1_SCOPE_SV_PRT,P2_SCOPE_SV_PRT,P3_SCOPE_SV_PRT</definedName>
    <definedName name="в23ё">[0]!в23ё</definedName>
    <definedName name="вв">[0]!вв</definedName>
    <definedName name="второй">#REF!</definedName>
    <definedName name="_xlnm.Print_Titles" localSheetId="0">'4'!$A:$D,'4'!$48:$48</definedName>
    <definedName name="й">[0]!й</definedName>
    <definedName name="йй">[0]!йй</definedName>
    <definedName name="ке">[0]!ке</definedName>
    <definedName name="мым">[0]!мым</definedName>
    <definedName name="_xlnm.Print_Area" localSheetId="0">'4'!$A$1:$S$54</definedName>
    <definedName name="первый">#REF!</definedName>
    <definedName name="с">[0]!с</definedName>
    <definedName name="сс">[0]!сс</definedName>
    <definedName name="сссс">[0]!сссс</definedName>
    <definedName name="ссы">[0]!ссы</definedName>
    <definedName name="третий">#REF!</definedName>
    <definedName name="у">[0]!у</definedName>
    <definedName name="ц">[0]!ц</definedName>
    <definedName name="цу">[0]!цу</definedName>
    <definedName name="четвертый">#REF!</definedName>
    <definedName name="ыв">[0]!ыв</definedName>
    <definedName name="ыыыы">[0]!ыыыы</definedName>
  </definedNames>
  <calcPr calcId="125725"/>
</workbook>
</file>

<file path=xl/calcChain.xml><?xml version="1.0" encoding="utf-8"?>
<calcChain xmlns="http://schemas.openxmlformats.org/spreadsheetml/2006/main">
  <c r="R50" i="1"/>
  <c r="L50"/>
  <c r="G50"/>
  <c r="B50"/>
  <c r="S46"/>
  <c r="R46"/>
  <c r="Q46"/>
  <c r="P46"/>
  <c r="N46"/>
  <c r="M46"/>
  <c r="L46"/>
  <c r="K46"/>
  <c r="I46"/>
  <c r="H46"/>
  <c r="G46"/>
  <c r="F46"/>
  <c r="O44"/>
  <c r="J44"/>
  <c r="E44"/>
  <c r="O43"/>
  <c r="J43"/>
  <c r="E43"/>
  <c r="O42"/>
  <c r="J42"/>
  <c r="E42"/>
  <c r="E41"/>
  <c r="O40"/>
  <c r="J40"/>
  <c r="E40"/>
  <c r="O39"/>
  <c r="J39"/>
  <c r="E39"/>
  <c r="S37"/>
  <c r="R37"/>
  <c r="Q37"/>
  <c r="P37"/>
  <c r="O37"/>
  <c r="N37"/>
  <c r="M37"/>
  <c r="L37"/>
  <c r="K37"/>
  <c r="J37"/>
  <c r="I37"/>
  <c r="H37"/>
  <c r="G37"/>
  <c r="F37"/>
  <c r="E37"/>
  <c r="O35"/>
  <c r="J35"/>
  <c r="E35"/>
  <c r="O34"/>
  <c r="J34"/>
  <c r="E34"/>
  <c r="O33"/>
  <c r="J33"/>
  <c r="E33"/>
  <c r="O32"/>
  <c r="J32"/>
  <c r="E32"/>
  <c r="S30"/>
  <c r="R30"/>
  <c r="Q30"/>
  <c r="P30"/>
  <c r="O30"/>
  <c r="N30"/>
  <c r="M30"/>
  <c r="L30"/>
  <c r="K30"/>
  <c r="J30"/>
  <c r="I30"/>
  <c r="H30"/>
  <c r="G30"/>
  <c r="F30"/>
  <c r="E30"/>
  <c r="R20"/>
  <c r="Q20"/>
  <c r="P20"/>
  <c r="O20"/>
  <c r="J20"/>
  <c r="E20"/>
  <c r="O19"/>
  <c r="J19"/>
  <c r="E19"/>
  <c r="O18"/>
  <c r="J18"/>
  <c r="E18"/>
  <c r="S12"/>
  <c r="R12"/>
  <c r="Q12"/>
  <c r="P12"/>
  <c r="N12"/>
  <c r="M12"/>
  <c r="L12"/>
  <c r="K12"/>
  <c r="I12"/>
  <c r="H12"/>
  <c r="G12"/>
  <c r="F12"/>
  <c r="S11"/>
  <c r="S36" s="1"/>
  <c r="S45" s="1"/>
  <c r="R11"/>
  <c r="R36" s="1"/>
  <c r="R45" s="1"/>
  <c r="Q11"/>
  <c r="Q36" s="1"/>
  <c r="Q45" s="1"/>
  <c r="P11"/>
  <c r="P36" s="1"/>
  <c r="O11"/>
  <c r="O31" s="1"/>
  <c r="N11"/>
  <c r="N36" s="1"/>
  <c r="N45" s="1"/>
  <c r="M11"/>
  <c r="M36" s="1"/>
  <c r="M45" s="1"/>
  <c r="L11"/>
  <c r="L36" s="1"/>
  <c r="L45" s="1"/>
  <c r="K11"/>
  <c r="K36" s="1"/>
  <c r="J11"/>
  <c r="J31" s="1"/>
  <c r="I11"/>
  <c r="I36" s="1"/>
  <c r="I45" s="1"/>
  <c r="H11"/>
  <c r="H36" s="1"/>
  <c r="H45" s="1"/>
  <c r="G11"/>
  <c r="G36" s="1"/>
  <c r="G45" s="1"/>
  <c r="F11"/>
  <c r="F36" s="1"/>
  <c r="E11"/>
  <c r="E31" s="1"/>
  <c r="O10"/>
  <c r="P10" s="1"/>
  <c r="Q10" s="1"/>
  <c r="R10" s="1"/>
  <c r="S10" s="1"/>
  <c r="J10"/>
  <c r="K10" s="1"/>
  <c r="L10" s="1"/>
  <c r="M10" s="1"/>
  <c r="N10" s="1"/>
  <c r="E10"/>
  <c r="F10" s="1"/>
  <c r="G10" s="1"/>
  <c r="H10" s="1"/>
  <c r="I10" s="1"/>
  <c r="S7"/>
  <c r="R7"/>
  <c r="Q7"/>
  <c r="P7"/>
  <c r="O7"/>
  <c r="N7"/>
  <c r="M7"/>
  <c r="L7"/>
  <c r="K7"/>
  <c r="J7"/>
  <c r="I7"/>
  <c r="H7"/>
  <c r="G7"/>
  <c r="F7"/>
  <c r="E7"/>
  <c r="B1"/>
  <c r="F45" l="1"/>
  <c r="E36"/>
  <c r="K45"/>
  <c r="J36"/>
  <c r="P45"/>
  <c r="O36"/>
  <c r="F31"/>
  <c r="G31"/>
  <c r="H31"/>
  <c r="I31"/>
  <c r="K31"/>
  <c r="L31"/>
  <c r="M31"/>
  <c r="N31"/>
  <c r="P31"/>
  <c r="Q31"/>
  <c r="R31"/>
  <c r="S31"/>
</calcChain>
</file>

<file path=xl/sharedStrings.xml><?xml version="1.0" encoding="utf-8"?>
<sst xmlns="http://schemas.openxmlformats.org/spreadsheetml/2006/main" count="149" uniqueCount="82">
  <si>
    <t>Таблица № П1.4.</t>
  </si>
  <si>
    <t>Баланс электрической энергии по сетям ВН, СН1, СН2, и НН</t>
  </si>
  <si>
    <t>млн. кВтч</t>
  </si>
  <si>
    <t>№ п.п.</t>
  </si>
  <si>
    <t>Показатели</t>
  </si>
  <si>
    <t>Ед. измер</t>
  </si>
  <si>
    <r>
      <t>2010</t>
    </r>
    <r>
      <rPr>
        <sz val="11"/>
        <rFont val="Times New Roman"/>
        <family val="1"/>
        <charset val="204"/>
      </rPr>
      <t xml:space="preserve"> факт</t>
    </r>
  </si>
  <si>
    <r>
      <t>2011г</t>
    </r>
    <r>
      <rPr>
        <sz val="11"/>
        <rFont val="Times New Roman"/>
        <family val="1"/>
        <charset val="204"/>
      </rPr>
      <t>. ожидаемый факт</t>
    </r>
  </si>
  <si>
    <t xml:space="preserve"> 2014 факт</t>
  </si>
  <si>
    <t>Всего</t>
  </si>
  <si>
    <t>ВН</t>
  </si>
  <si>
    <t>СН1</t>
  </si>
  <si>
    <t>СН2</t>
  </si>
  <si>
    <t>НН</t>
  </si>
  <si>
    <t>ПЛАН</t>
  </si>
  <si>
    <t>РЭК</t>
  </si>
  <si>
    <t>1.</t>
  </si>
  <si>
    <t xml:space="preserve">Поступление эл.энергии в сеть , ВСЕГО </t>
  </si>
  <si>
    <t>L1</t>
  </si>
  <si>
    <t>млн.кВтч</t>
  </si>
  <si>
    <t>1.1.</t>
  </si>
  <si>
    <t>из смежной сети, всего</t>
  </si>
  <si>
    <t>L1.1</t>
  </si>
  <si>
    <t xml:space="preserve">    в том числе из сети</t>
  </si>
  <si>
    <t>МСК</t>
  </si>
  <si>
    <t>L1.1.1</t>
  </si>
  <si>
    <t>L1.1.2</t>
  </si>
  <si>
    <t>L1.1.3</t>
  </si>
  <si>
    <t>L1.1.4</t>
  </si>
  <si>
    <t>1.2.</t>
  </si>
  <si>
    <t>L1.2</t>
  </si>
  <si>
    <t>1.3.</t>
  </si>
  <si>
    <t>L1.3</t>
  </si>
  <si>
    <t>1.4.</t>
  </si>
  <si>
    <t>L1.4</t>
  </si>
  <si>
    <t>ОАО"МРСК Сибири"</t>
  </si>
  <si>
    <t>ООО" Евразэнерготранс"</t>
  </si>
  <si>
    <t>ООО "Горнорежущий инструмент"</t>
  </si>
  <si>
    <t>ООО "Кузнецкэнерго"</t>
  </si>
  <si>
    <t>ОАО Завод Универсал</t>
  </si>
  <si>
    <t>ООО "РЭС"</t>
  </si>
  <si>
    <t>ООО "Горэлектросеть"</t>
  </si>
  <si>
    <t>ОАО "РЖД"</t>
  </si>
  <si>
    <t>2.</t>
  </si>
  <si>
    <t>Потери электроэнергии в сети всего</t>
  </si>
  <si>
    <t>L2</t>
  </si>
  <si>
    <t>то же в % (п.1.1/п.1.3)</t>
  </si>
  <si>
    <t>L2.1</t>
  </si>
  <si>
    <t>в т.ч от пропуска для сбытовой компании 1</t>
  </si>
  <si>
    <t>в т.ч от пропуска для сбытовой компании 2</t>
  </si>
  <si>
    <t>в т.ч от пропуска для сбытовой компании i</t>
  </si>
  <si>
    <t>3.</t>
  </si>
  <si>
    <r>
      <t>*</t>
    </r>
    <r>
      <rPr>
        <sz val="11"/>
        <rFont val="Times New Roman"/>
        <family val="1"/>
        <charset val="204"/>
      </rPr>
      <t xml:space="preserve"> Расход электроэнергии на произв и хознужды </t>
    </r>
  </si>
  <si>
    <t>L3</t>
  </si>
  <si>
    <t>4.</t>
  </si>
  <si>
    <t xml:space="preserve">Полезный отпуск из сети </t>
  </si>
  <si>
    <t>L4</t>
  </si>
  <si>
    <t>4.1.</t>
  </si>
  <si>
    <t>всего потребителям (согласно п.1.6)</t>
  </si>
  <si>
    <t>L4.1</t>
  </si>
  <si>
    <t>из них:</t>
  </si>
  <si>
    <t>потребителям, присоединенным к центру питания (подстанции)</t>
  </si>
  <si>
    <t>L4.1.1</t>
  </si>
  <si>
    <t>потребителям присоединенным к сетям МСК (последняя миля)</t>
  </si>
  <si>
    <t>L4.1.2</t>
  </si>
  <si>
    <t>потребителям, присоединенным к центру питания (генераторное напряжение)</t>
  </si>
  <si>
    <t>4.2.</t>
  </si>
  <si>
    <t>потребителям оптового рынка</t>
  </si>
  <si>
    <t>L4.2</t>
  </si>
  <si>
    <t>4.3.</t>
  </si>
  <si>
    <t>сальдо переток в смежные сетевые организации</t>
  </si>
  <si>
    <t>L4.3</t>
  </si>
  <si>
    <t>4.4.</t>
  </si>
  <si>
    <t>сальдо переток в сопредельные регионы</t>
  </si>
  <si>
    <t>L4.4</t>
  </si>
  <si>
    <t>5.</t>
  </si>
  <si>
    <t>проверка</t>
  </si>
  <si>
    <t>L5</t>
  </si>
  <si>
    <t>6.</t>
  </si>
  <si>
    <t>проверка (полезный отпуск сист 4 - полезный отпуск лист 6)</t>
  </si>
  <si>
    <t>*для промышленных предприятий в данной строке указывается их собственное потребление без учета потерь</t>
  </si>
  <si>
    <t>Р.В. Сахно</t>
  </si>
</sst>
</file>

<file path=xl/styles.xml><?xml version="1.0" encoding="utf-8"?>
<styleSheet xmlns="http://schemas.openxmlformats.org/spreadsheetml/2006/main">
  <numFmts count="6">
    <numFmt numFmtId="41" formatCode="_-* #,##0_р_._-;\-* #,##0_р_._-;_-* &quot;-&quot;_р_._-;_-@_-"/>
    <numFmt numFmtId="43" formatCode="_-* #,##0.00_р_._-;\-* #,##0.00_р_._-;_-* &quot;-&quot;??_р_._-;_-@_-"/>
    <numFmt numFmtId="164" formatCode="#,##0.000000"/>
    <numFmt numFmtId="165" formatCode="#,##0.000"/>
    <numFmt numFmtId="166" formatCode="&quot;$&quot;#,##0_);[Red]\(&quot;$&quot;#,##0\)"/>
    <numFmt numFmtId="167" formatCode="General_)"/>
  </numFmts>
  <fonts count="23"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0"/>
      <name val="NTHarmonica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</borders>
  <cellStyleXfs count="20">
    <xf numFmtId="0" fontId="0" fillId="0" borderId="0"/>
    <xf numFmtId="166" fontId="10" fillId="0" borderId="0" applyFont="0" applyFill="0" applyBorder="0" applyAlignment="0" applyProtection="0"/>
    <xf numFmtId="49" fontId="11" fillId="0" borderId="0" applyBorder="0">
      <alignment vertical="top"/>
    </xf>
    <xf numFmtId="0" fontId="12" fillId="0" borderId="0"/>
    <xf numFmtId="0" fontId="13" fillId="0" borderId="0" applyNumberFormat="0">
      <alignment horizontal="left"/>
    </xf>
    <xf numFmtId="167" fontId="14" fillId="0" borderId="27">
      <protection locked="0"/>
    </xf>
    <xf numFmtId="0" fontId="15" fillId="0" borderId="0" applyBorder="0">
      <alignment horizontal="center" vertical="center" wrapText="1"/>
    </xf>
    <xf numFmtId="0" fontId="16" fillId="0" borderId="1" applyBorder="0">
      <alignment horizontal="center" vertical="center" wrapText="1"/>
    </xf>
    <xf numFmtId="167" fontId="17" fillId="5" borderId="27"/>
    <xf numFmtId="4" fontId="11" fillId="4" borderId="12" applyBorder="0">
      <alignment horizontal="right"/>
    </xf>
    <xf numFmtId="0" fontId="18" fillId="3" borderId="0" applyFill="0">
      <alignment wrapText="1"/>
    </xf>
    <xf numFmtId="0" fontId="19" fillId="0" borderId="0">
      <alignment horizontal="center" vertical="top" wrapText="1"/>
    </xf>
    <xf numFmtId="0" fontId="20" fillId="0" borderId="0">
      <alignment horizontal="centerContinuous" vertical="center" wrapText="1"/>
    </xf>
    <xf numFmtId="0" fontId="21" fillId="0" borderId="0"/>
    <xf numFmtId="49" fontId="18" fillId="0" borderId="0">
      <alignment horizontal="center"/>
    </xf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" fontId="11" fillId="3" borderId="0" applyBorder="0">
      <alignment horizontal="right"/>
    </xf>
    <xf numFmtId="4" fontId="11" fillId="6" borderId="5" applyBorder="0">
      <alignment horizontal="right"/>
    </xf>
    <xf numFmtId="4" fontId="11" fillId="3" borderId="12" applyFont="0" applyBorder="0">
      <alignment horizontal="right"/>
    </xf>
  </cellStyleXfs>
  <cellXfs count="103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1" fillId="0" borderId="0" xfId="0" applyFont="1" applyProtection="1"/>
    <xf numFmtId="2" fontId="1" fillId="0" borderId="0" xfId="0" applyNumberFormat="1" applyFont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 applyProtection="1">
      <protection locked="0"/>
    </xf>
    <xf numFmtId="2" fontId="1" fillId="0" borderId="0" xfId="0" applyNumberFormat="1" applyFont="1" applyFill="1" applyProtection="1">
      <protection locked="0"/>
    </xf>
    <xf numFmtId="0" fontId="1" fillId="0" borderId="3" xfId="0" applyFont="1" applyBorder="1" applyProtection="1"/>
    <xf numFmtId="0" fontId="1" fillId="0" borderId="3" xfId="0" applyFont="1" applyBorder="1" applyAlignment="1" applyProtection="1">
      <alignment horizontal="center"/>
    </xf>
    <xf numFmtId="2" fontId="1" fillId="0" borderId="11" xfId="0" applyNumberFormat="1" applyFont="1" applyBorder="1" applyAlignment="1" applyProtection="1">
      <alignment horizontal="center"/>
    </xf>
    <xf numFmtId="2" fontId="1" fillId="0" borderId="12" xfId="0" applyNumberFormat="1" applyFont="1" applyBorder="1" applyAlignment="1" applyProtection="1">
      <alignment horizontal="center"/>
    </xf>
    <xf numFmtId="2" fontId="1" fillId="0" borderId="13" xfId="0" applyNumberFormat="1" applyFont="1" applyBorder="1" applyAlignment="1" applyProtection="1">
      <alignment horizontal="center"/>
    </xf>
    <xf numFmtId="2" fontId="1" fillId="2" borderId="11" xfId="0" applyNumberFormat="1" applyFont="1" applyFill="1" applyBorder="1" applyAlignment="1" applyProtection="1">
      <alignment horizontal="center"/>
    </xf>
    <xf numFmtId="2" fontId="1" fillId="2" borderId="12" xfId="0" applyNumberFormat="1" applyFont="1" applyFill="1" applyBorder="1" applyAlignment="1" applyProtection="1">
      <alignment horizontal="center"/>
    </xf>
    <xf numFmtId="2" fontId="1" fillId="2" borderId="13" xfId="0" applyNumberFormat="1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/>
    </xf>
    <xf numFmtId="0" fontId="1" fillId="0" borderId="13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5" xfId="0" applyFont="1" applyFill="1" applyBorder="1" applyAlignment="1" applyProtection="1">
      <alignment horizontal="center"/>
    </xf>
    <xf numFmtId="1" fontId="1" fillId="0" borderId="14" xfId="0" applyNumberFormat="1" applyFont="1" applyBorder="1" applyAlignment="1" applyProtection="1">
      <alignment horizontal="center"/>
    </xf>
    <xf numFmtId="1" fontId="1" fillId="0" borderId="17" xfId="0" applyNumberFormat="1" applyFont="1" applyBorder="1" applyAlignment="1" applyProtection="1">
      <alignment horizontal="center"/>
    </xf>
    <xf numFmtId="1" fontId="1" fillId="0" borderId="15" xfId="0" applyNumberFormat="1" applyFont="1" applyBorder="1" applyAlignment="1" applyProtection="1">
      <alignment horizontal="center"/>
    </xf>
    <xf numFmtId="1" fontId="1" fillId="2" borderId="14" xfId="0" applyNumberFormat="1" applyFont="1" applyFill="1" applyBorder="1" applyAlignment="1" applyProtection="1">
      <alignment horizontal="center"/>
    </xf>
    <xf numFmtId="1" fontId="1" fillId="2" borderId="17" xfId="0" applyNumberFormat="1" applyFont="1" applyFill="1" applyBorder="1" applyAlignment="1" applyProtection="1">
      <alignment horizontal="center"/>
    </xf>
    <xf numFmtId="1" fontId="1" fillId="2" borderId="15" xfId="0" applyNumberFormat="1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vertical="justify"/>
    </xf>
    <xf numFmtId="0" fontId="1" fillId="3" borderId="3" xfId="0" applyFont="1" applyFill="1" applyBorder="1" applyProtection="1"/>
    <xf numFmtId="0" fontId="1" fillId="0" borderId="18" xfId="0" applyFont="1" applyFill="1" applyBorder="1" applyProtection="1"/>
    <xf numFmtId="164" fontId="1" fillId="3" borderId="5" xfId="0" applyNumberFormat="1" applyFont="1" applyFill="1" applyBorder="1" applyProtection="1"/>
    <xf numFmtId="164" fontId="1" fillId="3" borderId="6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7" fillId="3" borderId="6" xfId="0" applyNumberFormat="1" applyFont="1" applyFill="1" applyBorder="1" applyProtection="1"/>
    <xf numFmtId="164" fontId="1" fillId="3" borderId="7" xfId="0" applyNumberFormat="1" applyFont="1" applyFill="1" applyBorder="1" applyProtection="1"/>
    <xf numFmtId="0" fontId="1" fillId="0" borderId="13" xfId="0" applyFont="1" applyFill="1" applyBorder="1" applyAlignment="1" applyProtection="1">
      <alignment vertical="justify"/>
    </xf>
    <xf numFmtId="0" fontId="1" fillId="0" borderId="19" xfId="0" applyFont="1" applyFill="1" applyBorder="1" applyProtection="1"/>
    <xf numFmtId="164" fontId="1" fillId="3" borderId="11" xfId="0" applyNumberFormat="1" applyFont="1" applyFill="1" applyBorder="1" applyProtection="1"/>
    <xf numFmtId="164" fontId="1" fillId="3" borderId="12" xfId="0" applyNumberFormat="1" applyFont="1" applyFill="1" applyBorder="1" applyProtection="1"/>
    <xf numFmtId="164" fontId="7" fillId="3" borderId="12" xfId="0" applyNumberFormat="1" applyFont="1" applyFill="1" applyBorder="1" applyProtection="1"/>
    <xf numFmtId="164" fontId="1" fillId="3" borderId="13" xfId="0" applyNumberFormat="1" applyFont="1" applyFill="1" applyBorder="1" applyProtection="1"/>
    <xf numFmtId="0" fontId="1" fillId="0" borderId="20" xfId="0" applyFont="1" applyFill="1" applyBorder="1" applyAlignment="1" applyProtection="1">
      <alignment horizontal="center"/>
    </xf>
    <xf numFmtId="164" fontId="1" fillId="0" borderId="11" xfId="0" applyNumberFormat="1" applyFont="1" applyBorder="1" applyProtection="1">
      <protection locked="0"/>
    </xf>
    <xf numFmtId="164" fontId="1" fillId="0" borderId="12" xfId="0" applyNumberFormat="1" applyFont="1" applyBorder="1" applyProtection="1">
      <protection locked="0"/>
    </xf>
    <xf numFmtId="164" fontId="1" fillId="0" borderId="13" xfId="0" applyNumberFormat="1" applyFont="1" applyBorder="1" applyProtection="1">
      <protection locked="0"/>
    </xf>
    <xf numFmtId="164" fontId="1" fillId="4" borderId="12" xfId="0" applyNumberFormat="1" applyFont="1" applyFill="1" applyBorder="1" applyProtection="1">
      <protection locked="0"/>
    </xf>
    <xf numFmtId="164" fontId="1" fillId="4" borderId="13" xfId="0" applyNumberFormat="1" applyFont="1" applyFill="1" applyBorder="1" applyProtection="1">
      <protection locked="0"/>
    </xf>
    <xf numFmtId="164" fontId="1" fillId="0" borderId="11" xfId="0" applyNumberFormat="1" applyFont="1" applyFill="1" applyBorder="1" applyProtection="1">
      <protection locked="0"/>
    </xf>
    <xf numFmtId="165" fontId="1" fillId="0" borderId="12" xfId="0" applyNumberFormat="1" applyFont="1" applyFill="1" applyBorder="1" applyProtection="1"/>
    <xf numFmtId="165" fontId="1" fillId="4" borderId="12" xfId="0" applyNumberFormat="1" applyFont="1" applyFill="1" applyBorder="1" applyProtection="1">
      <protection locked="0"/>
    </xf>
    <xf numFmtId="165" fontId="1" fillId="4" borderId="13" xfId="0" applyNumberFormat="1" applyFont="1" applyFill="1" applyBorder="1" applyProtection="1">
      <protection locked="0"/>
    </xf>
    <xf numFmtId="164" fontId="1" fillId="0" borderId="12" xfId="0" applyNumberFormat="1" applyFont="1" applyFill="1" applyBorder="1" applyProtection="1"/>
    <xf numFmtId="0" fontId="1" fillId="4" borderId="13" xfId="0" applyFont="1" applyFill="1" applyBorder="1" applyAlignment="1" applyProtection="1">
      <alignment vertical="justify"/>
      <protection locked="0"/>
    </xf>
    <xf numFmtId="164" fontId="1" fillId="3" borderId="11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vertical="justify"/>
    </xf>
    <xf numFmtId="0" fontId="1" fillId="0" borderId="13" xfId="0" applyFont="1" applyBorder="1" applyAlignment="1" applyProtection="1">
      <alignment vertical="justify"/>
    </xf>
    <xf numFmtId="164" fontId="8" fillId="3" borderId="11" xfId="0" applyNumberFormat="1" applyFont="1" applyFill="1" applyBorder="1" applyProtection="1"/>
    <xf numFmtId="164" fontId="9" fillId="4" borderId="12" xfId="0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vertical="justify"/>
    </xf>
    <xf numFmtId="0" fontId="1" fillId="0" borderId="21" xfId="0" applyFont="1" applyBorder="1" applyProtection="1"/>
    <xf numFmtId="0" fontId="1" fillId="0" borderId="22" xfId="0" applyFont="1" applyFill="1" applyBorder="1" applyProtection="1"/>
    <xf numFmtId="164" fontId="1" fillId="0" borderId="14" xfId="0" applyNumberFormat="1" applyFont="1" applyBorder="1" applyProtection="1"/>
    <xf numFmtId="164" fontId="1" fillId="0" borderId="17" xfId="0" applyNumberFormat="1" applyFont="1" applyBorder="1" applyProtection="1"/>
    <xf numFmtId="164" fontId="1" fillId="0" borderId="15" xfId="0" applyNumberFormat="1" applyFont="1" applyBorder="1" applyProtection="1"/>
    <xf numFmtId="0" fontId="1" fillId="0" borderId="23" xfId="0" applyFont="1" applyFill="1" applyBorder="1" applyAlignment="1" applyProtection="1">
      <alignment horizontal="center"/>
    </xf>
    <xf numFmtId="0" fontId="1" fillId="0" borderId="24" xfId="0" applyFont="1" applyFill="1" applyBorder="1" applyAlignment="1" applyProtection="1">
      <alignment vertical="justify"/>
    </xf>
    <xf numFmtId="0" fontId="1" fillId="0" borderId="25" xfId="0" applyFont="1" applyBorder="1" applyProtection="1"/>
    <xf numFmtId="0" fontId="1" fillId="0" borderId="24" xfId="0" applyFont="1" applyFill="1" applyBorder="1" applyAlignment="1" applyProtection="1">
      <alignment horizontal="center"/>
    </xf>
    <xf numFmtId="2" fontId="1" fillId="0" borderId="23" xfId="0" applyNumberFormat="1" applyFont="1" applyBorder="1" applyProtection="1"/>
    <xf numFmtId="164" fontId="1" fillId="0" borderId="26" xfId="0" applyNumberFormat="1" applyFont="1" applyBorder="1" applyProtection="1"/>
    <xf numFmtId="164" fontId="1" fillId="0" borderId="24" xfId="0" applyNumberFormat="1" applyFont="1" applyBorder="1" applyProtection="1"/>
    <xf numFmtId="0" fontId="3" fillId="0" borderId="0" xfId="0" applyFont="1" applyFill="1" applyAlignment="1" applyProtection="1">
      <alignment vertical="justify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Protection="1"/>
    <xf numFmtId="2" fontId="4" fillId="0" borderId="0" xfId="0" applyNumberFormat="1" applyFont="1" applyProtection="1"/>
    <xf numFmtId="2" fontId="4" fillId="0" borderId="0" xfId="0" applyNumberFormat="1" applyFont="1" applyAlignment="1" applyProtection="1">
      <alignment horizontal="center"/>
    </xf>
    <xf numFmtId="2" fontId="4" fillId="0" borderId="0" xfId="0" applyNumberFormat="1" applyFont="1" applyAlignment="1" applyProtection="1">
      <alignment horizontal="center" vertical="center"/>
    </xf>
    <xf numFmtId="0" fontId="4" fillId="0" borderId="0" xfId="0" applyFont="1" applyFill="1" applyProtection="1"/>
    <xf numFmtId="0" fontId="4" fillId="0" borderId="0" xfId="0" applyFont="1" applyFill="1" applyProtection="1">
      <protection locked="0"/>
    </xf>
    <xf numFmtId="2" fontId="4" fillId="0" borderId="0" xfId="0" applyNumberFormat="1" applyFont="1" applyProtection="1"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2" fontId="4" fillId="0" borderId="0" xfId="0" applyNumberFormat="1" applyFont="1" applyAlignment="1" applyProtection="1">
      <alignment horizontal="center" vertical="center"/>
      <protection locked="0"/>
    </xf>
    <xf numFmtId="2" fontId="5" fillId="0" borderId="5" xfId="0" applyNumberFormat="1" applyFont="1" applyFill="1" applyBorder="1" applyAlignment="1" applyProtection="1">
      <alignment horizontal="center"/>
      <protection locked="0"/>
    </xf>
    <xf numFmtId="2" fontId="5" fillId="0" borderId="6" xfId="0" applyNumberFormat="1" applyFont="1" applyFill="1" applyBorder="1" applyAlignment="1" applyProtection="1">
      <alignment horizontal="center"/>
      <protection locked="0"/>
    </xf>
    <xf numFmtId="2" fontId="5" fillId="0" borderId="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vertical="justify"/>
    </xf>
    <xf numFmtId="0" fontId="3" fillId="0" borderId="0" xfId="0" applyFont="1" applyFill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 vertical="justify"/>
    </xf>
    <xf numFmtId="0" fontId="1" fillId="0" borderId="10" xfId="0" applyFont="1" applyFill="1" applyBorder="1" applyAlignment="1" applyProtection="1">
      <alignment horizontal="center" vertical="justify"/>
    </xf>
    <xf numFmtId="0" fontId="1" fillId="0" borderId="16" xfId="0" applyFont="1" applyFill="1" applyBorder="1" applyAlignment="1" applyProtection="1">
      <alignment horizontal="center" vertical="justify"/>
    </xf>
    <xf numFmtId="2" fontId="4" fillId="0" borderId="5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2" fontId="4" fillId="0" borderId="5" xfId="0" applyNumberFormat="1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 applyProtection="1">
      <alignment horizontal="center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</cellXfs>
  <cellStyles count="20">
    <cellStyle name="Currency [0]" xfId="1"/>
    <cellStyle name="Normal_Form2.1" xfId="2"/>
    <cellStyle name="Normal1" xfId="3"/>
    <cellStyle name="Price_Body" xfId="4"/>
    <cellStyle name="Беззащитный" xfId="5"/>
    <cellStyle name="Заголовок" xfId="6"/>
    <cellStyle name="ЗаголовокСтолбца" xfId="7"/>
    <cellStyle name="Защитный" xfId="8"/>
    <cellStyle name="Значение" xfId="9"/>
    <cellStyle name="Мои наименования показателей" xfId="10"/>
    <cellStyle name="Мой заголовок" xfId="11"/>
    <cellStyle name="Мой заголовок листа" xfId="12"/>
    <cellStyle name="Обычный" xfId="0" builtinId="0"/>
    <cellStyle name="Стиль 1" xfId="13"/>
    <cellStyle name="Текстовый" xfId="14"/>
    <cellStyle name="Тысячи [0]_3Com" xfId="15"/>
    <cellStyle name="Тысячи_3Com" xfId="16"/>
    <cellStyle name="Формула" xfId="17"/>
    <cellStyle name="ФормулаВБ" xfId="18"/>
    <cellStyle name="ФормулаНаКонтроль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69;&#1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инструкция"/>
      <sheetName val="3"/>
      <sheetName val="4"/>
      <sheetName val="5"/>
      <sheetName val="6"/>
      <sheetName val="1.30 на 2015 год"/>
    </sheetNames>
    <sheetDataSet>
      <sheetData sheetId="0">
        <row r="19">
          <cell r="A19" t="str">
            <v>Зам.генерального директора</v>
          </cell>
        </row>
      </sheetData>
      <sheetData sheetId="1"/>
      <sheetData sheetId="2">
        <row r="1">
          <cell r="B1" t="str">
            <v>ОАО "Новокузнецкие электрические сети"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4.2205829999999995</v>
          </cell>
          <cell r="O21">
            <v>23.371482999999998</v>
          </cell>
          <cell r="P21">
            <v>1.717544</v>
          </cell>
        </row>
        <row r="25">
          <cell r="F25" t="str">
            <v>Я.О.Медведева</v>
          </cell>
        </row>
      </sheetData>
      <sheetData sheetId="3"/>
      <sheetData sheetId="4"/>
      <sheetData sheetId="5"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132">
          <cell r="D132">
            <v>737.42991099999995</v>
          </cell>
          <cell r="E132">
            <v>190.483901</v>
          </cell>
          <cell r="F132">
            <v>37.675793999999996</v>
          </cell>
          <cell r="G132">
            <v>8.2414369999999995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60"/>
  </sheetPr>
  <dimension ref="A1:S54"/>
  <sheetViews>
    <sheetView tabSelected="1" zoomScale="80" zoomScaleNormal="80" zoomScaleSheetLayoutView="75" workbookViewId="0">
      <pane xSplit="4" topLeftCell="O1" activePane="topRight" state="frozen"/>
      <selection activeCell="E10" sqref="E10"/>
      <selection pane="topRight" activeCell="O59" sqref="O59"/>
    </sheetView>
  </sheetViews>
  <sheetFormatPr defaultRowHeight="15"/>
  <cols>
    <col min="1" max="1" width="7.42578125" style="6" customWidth="1"/>
    <col min="2" max="2" width="57" style="7" customWidth="1"/>
    <col min="3" max="3" width="0" style="8" hidden="1" customWidth="1"/>
    <col min="4" max="4" width="11" style="6" customWidth="1"/>
    <col min="5" max="6" width="13.7109375" style="9" hidden="1" customWidth="1"/>
    <col min="7" max="7" width="12" style="9" hidden="1" customWidth="1"/>
    <col min="8" max="8" width="12.7109375" style="9" hidden="1" customWidth="1"/>
    <col min="9" max="9" width="13.28515625" style="9" hidden="1" customWidth="1"/>
    <col min="10" max="11" width="13.7109375" style="9" hidden="1" customWidth="1"/>
    <col min="12" max="12" width="13.5703125" style="9" hidden="1" customWidth="1"/>
    <col min="13" max="13" width="14" style="9" hidden="1" customWidth="1"/>
    <col min="14" max="14" width="13.28515625" style="9" hidden="1" customWidth="1"/>
    <col min="15" max="16" width="13.7109375" style="9" customWidth="1"/>
    <col min="17" max="17" width="14.42578125" style="9" customWidth="1"/>
    <col min="18" max="19" width="16.7109375" style="9" customWidth="1"/>
    <col min="20" max="16384" width="9.140625" style="7"/>
  </cols>
  <sheetData>
    <row r="1" spans="1:19" s="5" customFormat="1" ht="18.75">
      <c r="A1" s="1"/>
      <c r="B1" s="2" t="str">
        <f>'[3]3'!B1</f>
        <v>ОАО "Новокузнецкие электрические сети"</v>
      </c>
      <c r="C1" s="3"/>
      <c r="D1" s="1"/>
      <c r="E1" s="4"/>
      <c r="F1" s="4"/>
      <c r="G1" s="4"/>
      <c r="H1" s="4" t="s">
        <v>0</v>
      </c>
      <c r="I1" s="4"/>
      <c r="J1" s="4"/>
      <c r="K1" s="4"/>
      <c r="L1" s="4"/>
      <c r="M1" s="4" t="s">
        <v>0</v>
      </c>
      <c r="N1" s="4"/>
      <c r="O1" s="4"/>
      <c r="P1" s="4"/>
      <c r="Q1" s="4"/>
      <c r="R1" s="4" t="s">
        <v>0</v>
      </c>
      <c r="S1" s="4"/>
    </row>
    <row r="2" spans="1:19" s="5" customFormat="1" ht="15.75">
      <c r="A2" s="89" t="s">
        <v>1</v>
      </c>
      <c r="B2" s="89"/>
      <c r="C2" s="89"/>
      <c r="D2" s="8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5.75" thickBot="1">
      <c r="J3" s="10"/>
      <c r="K3" s="10"/>
      <c r="L3" s="10"/>
      <c r="M3" s="10"/>
      <c r="N3" s="10"/>
      <c r="S3" s="9" t="s">
        <v>2</v>
      </c>
    </row>
    <row r="4" spans="1:19" ht="12.75" customHeight="1">
      <c r="A4" s="90" t="s">
        <v>3</v>
      </c>
      <c r="B4" s="92" t="s">
        <v>4</v>
      </c>
      <c r="C4" s="11"/>
      <c r="D4" s="94" t="s">
        <v>5</v>
      </c>
      <c r="E4" s="97" t="s">
        <v>6</v>
      </c>
      <c r="F4" s="98"/>
      <c r="G4" s="98"/>
      <c r="H4" s="98"/>
      <c r="I4" s="99"/>
      <c r="J4" s="100" t="s">
        <v>7</v>
      </c>
      <c r="K4" s="101"/>
      <c r="L4" s="101"/>
      <c r="M4" s="101"/>
      <c r="N4" s="102"/>
      <c r="O4" s="85" t="s">
        <v>8</v>
      </c>
      <c r="P4" s="86"/>
      <c r="Q4" s="86"/>
      <c r="R4" s="86"/>
      <c r="S4" s="87"/>
    </row>
    <row r="5" spans="1:19" s="6" customFormat="1">
      <c r="A5" s="91"/>
      <c r="B5" s="93"/>
      <c r="C5" s="12"/>
      <c r="D5" s="95"/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3" t="s">
        <v>9</v>
      </c>
      <c r="K5" s="14" t="s">
        <v>10</v>
      </c>
      <c r="L5" s="14" t="s">
        <v>11</v>
      </c>
      <c r="M5" s="14" t="s">
        <v>12</v>
      </c>
      <c r="N5" s="15" t="s">
        <v>13</v>
      </c>
      <c r="O5" s="16" t="s">
        <v>9</v>
      </c>
      <c r="P5" s="17" t="s">
        <v>10</v>
      </c>
      <c r="Q5" s="17" t="s">
        <v>11</v>
      </c>
      <c r="R5" s="17" t="s">
        <v>12</v>
      </c>
      <c r="S5" s="18" t="s">
        <v>13</v>
      </c>
    </row>
    <row r="6" spans="1:19" s="6" customFormat="1" ht="12.75" hidden="1" customHeight="1">
      <c r="A6" s="19"/>
      <c r="B6" s="20"/>
      <c r="C6" s="12"/>
      <c r="D6" s="95"/>
      <c r="E6" s="13">
        <v>2008</v>
      </c>
      <c r="F6" s="14">
        <v>2008</v>
      </c>
      <c r="G6" s="14">
        <v>2008</v>
      </c>
      <c r="H6" s="14">
        <v>2008</v>
      </c>
      <c r="I6" s="15">
        <v>2008</v>
      </c>
      <c r="J6" s="13">
        <v>2008</v>
      </c>
      <c r="K6" s="14">
        <v>2008</v>
      </c>
      <c r="L6" s="14">
        <v>2008</v>
      </c>
      <c r="M6" s="14">
        <v>2008</v>
      </c>
      <c r="N6" s="15">
        <v>2008</v>
      </c>
      <c r="O6" s="16">
        <v>2008</v>
      </c>
      <c r="P6" s="17">
        <v>2008</v>
      </c>
      <c r="Q6" s="17">
        <v>2008</v>
      </c>
      <c r="R6" s="17">
        <v>2008</v>
      </c>
      <c r="S6" s="18">
        <v>2008</v>
      </c>
    </row>
    <row r="7" spans="1:19" s="6" customFormat="1" ht="12.75" hidden="1" customHeight="1">
      <c r="A7" s="19"/>
      <c r="B7" s="20"/>
      <c r="C7" s="12"/>
      <c r="D7" s="95"/>
      <c r="E7" s="13" t="str">
        <f t="shared" ref="E7:S7" si="0">E5</f>
        <v>Всего</v>
      </c>
      <c r="F7" s="14" t="str">
        <f t="shared" si="0"/>
        <v>ВН</v>
      </c>
      <c r="G7" s="14" t="str">
        <f t="shared" si="0"/>
        <v>СН1</v>
      </c>
      <c r="H7" s="14" t="str">
        <f t="shared" si="0"/>
        <v>СН2</v>
      </c>
      <c r="I7" s="15" t="str">
        <f t="shared" si="0"/>
        <v>НН</v>
      </c>
      <c r="J7" s="13" t="str">
        <f t="shared" si="0"/>
        <v>Всего</v>
      </c>
      <c r="K7" s="14" t="str">
        <f t="shared" si="0"/>
        <v>ВН</v>
      </c>
      <c r="L7" s="14" t="str">
        <f t="shared" si="0"/>
        <v>СН1</v>
      </c>
      <c r="M7" s="14" t="str">
        <f t="shared" si="0"/>
        <v>СН2</v>
      </c>
      <c r="N7" s="15" t="str">
        <f t="shared" si="0"/>
        <v>НН</v>
      </c>
      <c r="O7" s="16" t="str">
        <f t="shared" si="0"/>
        <v>Всего</v>
      </c>
      <c r="P7" s="17" t="str">
        <f t="shared" si="0"/>
        <v>ВН</v>
      </c>
      <c r="Q7" s="17" t="str">
        <f t="shared" si="0"/>
        <v>СН1</v>
      </c>
      <c r="R7" s="17" t="str">
        <f t="shared" si="0"/>
        <v>СН2</v>
      </c>
      <c r="S7" s="18" t="str">
        <f t="shared" si="0"/>
        <v>НН</v>
      </c>
    </row>
    <row r="8" spans="1:19" s="6" customFormat="1" ht="12.75" hidden="1" customHeight="1">
      <c r="A8" s="19"/>
      <c r="B8" s="20"/>
      <c r="C8" s="12"/>
      <c r="D8" s="95"/>
      <c r="E8" s="13" t="s">
        <v>14</v>
      </c>
      <c r="F8" s="14" t="s">
        <v>14</v>
      </c>
      <c r="G8" s="14" t="s">
        <v>14</v>
      </c>
      <c r="H8" s="14" t="s">
        <v>14</v>
      </c>
      <c r="I8" s="15" t="s">
        <v>14</v>
      </c>
      <c r="J8" s="13" t="s">
        <v>14</v>
      </c>
      <c r="K8" s="14" t="s">
        <v>14</v>
      </c>
      <c r="L8" s="14" t="s">
        <v>14</v>
      </c>
      <c r="M8" s="14" t="s">
        <v>14</v>
      </c>
      <c r="N8" s="15" t="s">
        <v>14</v>
      </c>
      <c r="O8" s="16" t="s">
        <v>14</v>
      </c>
      <c r="P8" s="17" t="s">
        <v>14</v>
      </c>
      <c r="Q8" s="17" t="s">
        <v>14</v>
      </c>
      <c r="R8" s="17" t="s">
        <v>14</v>
      </c>
      <c r="S8" s="18" t="s">
        <v>14</v>
      </c>
    </row>
    <row r="9" spans="1:19" s="6" customFormat="1" ht="12.75" hidden="1" customHeight="1">
      <c r="A9" s="19"/>
      <c r="B9" s="20"/>
      <c r="C9" s="12"/>
      <c r="D9" s="95"/>
      <c r="E9" s="13" t="s">
        <v>15</v>
      </c>
      <c r="F9" s="14" t="s">
        <v>15</v>
      </c>
      <c r="G9" s="14" t="s">
        <v>15</v>
      </c>
      <c r="H9" s="14" t="s">
        <v>15</v>
      </c>
      <c r="I9" s="15" t="s">
        <v>15</v>
      </c>
      <c r="J9" s="13" t="s">
        <v>15</v>
      </c>
      <c r="K9" s="14" t="s">
        <v>15</v>
      </c>
      <c r="L9" s="14" t="s">
        <v>15</v>
      </c>
      <c r="M9" s="14" t="s">
        <v>15</v>
      </c>
      <c r="N9" s="15" t="s">
        <v>15</v>
      </c>
      <c r="O9" s="16" t="s">
        <v>15</v>
      </c>
      <c r="P9" s="17" t="s">
        <v>15</v>
      </c>
      <c r="Q9" s="17" t="s">
        <v>15</v>
      </c>
      <c r="R9" s="17" t="s">
        <v>15</v>
      </c>
      <c r="S9" s="18" t="s">
        <v>15</v>
      </c>
    </row>
    <row r="10" spans="1:19" s="6" customFormat="1" ht="15.75" thickBot="1">
      <c r="A10" s="21">
        <v>1</v>
      </c>
      <c r="B10" s="22">
        <v>2</v>
      </c>
      <c r="C10" s="12"/>
      <c r="D10" s="96"/>
      <c r="E10" s="23">
        <f>1</f>
        <v>1</v>
      </c>
      <c r="F10" s="24">
        <f>E10+1</f>
        <v>2</v>
      </c>
      <c r="G10" s="24">
        <f>F10+1</f>
        <v>3</v>
      </c>
      <c r="H10" s="24">
        <f>G10+1</f>
        <v>4</v>
      </c>
      <c r="I10" s="25">
        <f>H10+1</f>
        <v>5</v>
      </c>
      <c r="J10" s="23">
        <f>1</f>
        <v>1</v>
      </c>
      <c r="K10" s="24">
        <f>J10+1</f>
        <v>2</v>
      </c>
      <c r="L10" s="24">
        <f>K10+1</f>
        <v>3</v>
      </c>
      <c r="M10" s="24">
        <f>L10+1</f>
        <v>4</v>
      </c>
      <c r="N10" s="25">
        <f>M10+1</f>
        <v>5</v>
      </c>
      <c r="O10" s="26">
        <f>1</f>
        <v>1</v>
      </c>
      <c r="P10" s="27">
        <f>O10+1</f>
        <v>2</v>
      </c>
      <c r="Q10" s="27">
        <f>P10+1</f>
        <v>3</v>
      </c>
      <c r="R10" s="27">
        <f>Q10+1</f>
        <v>4</v>
      </c>
      <c r="S10" s="28">
        <f>R10+1</f>
        <v>5</v>
      </c>
    </row>
    <row r="11" spans="1:19" s="5" customFormat="1">
      <c r="A11" s="29" t="s">
        <v>16</v>
      </c>
      <c r="B11" s="30" t="s">
        <v>17</v>
      </c>
      <c r="C11" s="31" t="s">
        <v>18</v>
      </c>
      <c r="D11" s="32" t="s">
        <v>19</v>
      </c>
      <c r="E11" s="33">
        <f t="shared" ref="E11:S11" si="1">E12+E18+E19+E20</f>
        <v>0</v>
      </c>
      <c r="F11" s="34">
        <f t="shared" si="1"/>
        <v>0</v>
      </c>
      <c r="G11" s="35">
        <f t="shared" si="1"/>
        <v>0</v>
      </c>
      <c r="H11" s="36">
        <f t="shared" si="1"/>
        <v>0</v>
      </c>
      <c r="I11" s="37">
        <f t="shared" si="1"/>
        <v>0</v>
      </c>
      <c r="J11" s="33">
        <f t="shared" si="1"/>
        <v>0</v>
      </c>
      <c r="K11" s="34">
        <f t="shared" si="1"/>
        <v>0</v>
      </c>
      <c r="L11" s="34">
        <f t="shared" si="1"/>
        <v>0</v>
      </c>
      <c r="M11" s="34">
        <f t="shared" si="1"/>
        <v>0</v>
      </c>
      <c r="N11" s="37">
        <f t="shared" si="1"/>
        <v>0</v>
      </c>
      <c r="O11" s="33">
        <f t="shared" si="1"/>
        <v>1003.140653</v>
      </c>
      <c r="P11" s="34">
        <f t="shared" si="1"/>
        <v>757.19679099999996</v>
      </c>
      <c r="Q11" s="36">
        <f t="shared" si="1"/>
        <v>252.80688200000003</v>
      </c>
      <c r="R11" s="36">
        <f t="shared" si="1"/>
        <v>71.006258000000003</v>
      </c>
      <c r="S11" s="37">
        <f t="shared" si="1"/>
        <v>9.9589809999999996</v>
      </c>
    </row>
    <row r="12" spans="1:19" s="5" customFormat="1">
      <c r="A12" s="19" t="s">
        <v>20</v>
      </c>
      <c r="B12" s="38" t="s">
        <v>21</v>
      </c>
      <c r="C12" s="31" t="s">
        <v>22</v>
      </c>
      <c r="D12" s="39" t="s">
        <v>19</v>
      </c>
      <c r="E12" s="40"/>
      <c r="F12" s="41">
        <f>F14+F15+F16+F17</f>
        <v>0</v>
      </c>
      <c r="G12" s="41">
        <f>G14+G15+G16+G17</f>
        <v>0</v>
      </c>
      <c r="H12" s="42">
        <f>H14+H15+H16+H17</f>
        <v>0</v>
      </c>
      <c r="I12" s="43">
        <f>I14+I15+I16+I17</f>
        <v>0</v>
      </c>
      <c r="J12" s="40"/>
      <c r="K12" s="41">
        <f>K14+K15+K16+K17</f>
        <v>0</v>
      </c>
      <c r="L12" s="41">
        <f>L14+L15+L16+L17</f>
        <v>0</v>
      </c>
      <c r="M12" s="41">
        <f>M14+M15+M16+M17</f>
        <v>0</v>
      </c>
      <c r="N12" s="43">
        <f>N14+N15+N16+N17</f>
        <v>0</v>
      </c>
      <c r="O12" s="40"/>
      <c r="P12" s="41">
        <f>P14+P15+P16+P17</f>
        <v>0</v>
      </c>
      <c r="Q12" s="41">
        <f>Q14+Q15+Q16+Q17</f>
        <v>19.76688</v>
      </c>
      <c r="R12" s="42">
        <f>R14+R15+R16+R17</f>
        <v>58.102398000000001</v>
      </c>
      <c r="S12" s="43">
        <f>S14+S15+S16+S17</f>
        <v>9.9589809999999996</v>
      </c>
    </row>
    <row r="13" spans="1:19">
      <c r="A13" s="19"/>
      <c r="B13" s="38" t="s">
        <v>23</v>
      </c>
      <c r="C13" s="11"/>
      <c r="D13" s="44"/>
      <c r="E13" s="45"/>
      <c r="F13" s="46"/>
      <c r="G13" s="46"/>
      <c r="H13" s="46"/>
      <c r="I13" s="47"/>
      <c r="J13" s="45"/>
      <c r="K13" s="46"/>
      <c r="L13" s="46"/>
      <c r="M13" s="46"/>
      <c r="N13" s="47"/>
      <c r="O13" s="45"/>
      <c r="P13" s="46"/>
      <c r="Q13" s="46"/>
      <c r="R13" s="46"/>
      <c r="S13" s="47"/>
    </row>
    <row r="14" spans="1:19">
      <c r="A14" s="19"/>
      <c r="B14" s="38" t="s">
        <v>24</v>
      </c>
      <c r="C14" s="11" t="s">
        <v>25</v>
      </c>
      <c r="D14" s="39" t="s">
        <v>19</v>
      </c>
      <c r="E14" s="45"/>
      <c r="F14" s="48"/>
      <c r="G14" s="48"/>
      <c r="H14" s="48"/>
      <c r="I14" s="49"/>
      <c r="J14" s="45"/>
      <c r="K14" s="48"/>
      <c r="L14" s="48"/>
      <c r="M14" s="48"/>
      <c r="N14" s="49"/>
      <c r="O14" s="50"/>
      <c r="P14" s="48"/>
      <c r="Q14" s="48"/>
      <c r="R14" s="48"/>
      <c r="S14" s="49"/>
    </row>
    <row r="15" spans="1:19">
      <c r="A15" s="19"/>
      <c r="B15" s="38" t="s">
        <v>10</v>
      </c>
      <c r="C15" s="11" t="s">
        <v>26</v>
      </c>
      <c r="D15" s="39" t="s">
        <v>19</v>
      </c>
      <c r="E15" s="45"/>
      <c r="F15" s="51"/>
      <c r="G15" s="52"/>
      <c r="H15" s="52"/>
      <c r="I15" s="53"/>
      <c r="J15" s="45"/>
      <c r="K15" s="51"/>
      <c r="L15" s="52"/>
      <c r="M15" s="52"/>
      <c r="N15" s="53"/>
      <c r="O15" s="50"/>
      <c r="P15" s="51"/>
      <c r="Q15" s="48">
        <v>19.76688</v>
      </c>
      <c r="R15" s="48"/>
      <c r="S15" s="49"/>
    </row>
    <row r="16" spans="1:19">
      <c r="A16" s="19"/>
      <c r="B16" s="38" t="s">
        <v>11</v>
      </c>
      <c r="C16" s="11" t="s">
        <v>27</v>
      </c>
      <c r="D16" s="39" t="s">
        <v>19</v>
      </c>
      <c r="E16" s="45"/>
      <c r="F16" s="51"/>
      <c r="G16" s="51"/>
      <c r="H16" s="52"/>
      <c r="I16" s="53"/>
      <c r="J16" s="45"/>
      <c r="K16" s="51"/>
      <c r="L16" s="51"/>
      <c r="M16" s="52"/>
      <c r="N16" s="53"/>
      <c r="O16" s="50"/>
      <c r="P16" s="51"/>
      <c r="Q16" s="54"/>
      <c r="R16" s="48">
        <v>58.102398000000001</v>
      </c>
      <c r="S16" s="49"/>
    </row>
    <row r="17" spans="1:19">
      <c r="A17" s="19"/>
      <c r="B17" s="38" t="s">
        <v>12</v>
      </c>
      <c r="C17" s="11" t="s">
        <v>28</v>
      </c>
      <c r="D17" s="39" t="s">
        <v>19</v>
      </c>
      <c r="E17" s="45"/>
      <c r="F17" s="51"/>
      <c r="G17" s="51"/>
      <c r="H17" s="51"/>
      <c r="I17" s="53"/>
      <c r="J17" s="45"/>
      <c r="K17" s="51"/>
      <c r="L17" s="51"/>
      <c r="M17" s="51"/>
      <c r="N17" s="53"/>
      <c r="O17" s="50"/>
      <c r="P17" s="51"/>
      <c r="Q17" s="54"/>
      <c r="R17" s="54"/>
      <c r="S17" s="49">
        <v>9.9589809999999996</v>
      </c>
    </row>
    <row r="18" spans="1:19">
      <c r="A18" s="19" t="s">
        <v>29</v>
      </c>
      <c r="B18" s="55"/>
      <c r="C18" s="11" t="s">
        <v>30</v>
      </c>
      <c r="D18" s="39" t="s">
        <v>19</v>
      </c>
      <c r="E18" s="40">
        <f>SUM(F18:I18)</f>
        <v>0</v>
      </c>
      <c r="F18" s="52"/>
      <c r="G18" s="52"/>
      <c r="H18" s="52"/>
      <c r="I18" s="53"/>
      <c r="J18" s="40">
        <f>SUM(K18:N18)</f>
        <v>0</v>
      </c>
      <c r="K18" s="52"/>
      <c r="L18" s="52"/>
      <c r="M18" s="52"/>
      <c r="N18" s="53"/>
      <c r="O18" s="40">
        <f>SUM(P18:S18)</f>
        <v>0</v>
      </c>
      <c r="P18" s="52"/>
      <c r="Q18" s="52"/>
      <c r="R18" s="52"/>
      <c r="S18" s="53"/>
    </row>
    <row r="19" spans="1:19">
      <c r="A19" s="19" t="s">
        <v>31</v>
      </c>
      <c r="B19" s="55"/>
      <c r="C19" s="11" t="s">
        <v>32</v>
      </c>
      <c r="D19" s="39" t="s">
        <v>19</v>
      </c>
      <c r="E19" s="40">
        <f>SUM(F19:I19)</f>
        <v>0</v>
      </c>
      <c r="F19" s="52"/>
      <c r="G19" s="52"/>
      <c r="H19" s="52"/>
      <c r="I19" s="53"/>
      <c r="J19" s="40">
        <f>SUM(K19:N19)</f>
        <v>0</v>
      </c>
      <c r="K19" s="52"/>
      <c r="L19" s="52"/>
      <c r="M19" s="52"/>
      <c r="N19" s="53"/>
      <c r="O19" s="40">
        <f>SUM(P19:S19)</f>
        <v>0</v>
      </c>
      <c r="P19" s="52"/>
      <c r="Q19" s="52"/>
      <c r="R19" s="52"/>
      <c r="S19" s="53"/>
    </row>
    <row r="20" spans="1:19">
      <c r="A20" s="19" t="s">
        <v>33</v>
      </c>
      <c r="C20" s="11" t="s">
        <v>34</v>
      </c>
      <c r="D20" s="39" t="s">
        <v>19</v>
      </c>
      <c r="E20" s="40">
        <f>SUM(F20:I20)</f>
        <v>0</v>
      </c>
      <c r="F20" s="52"/>
      <c r="G20" s="52"/>
      <c r="H20" s="52"/>
      <c r="I20" s="53"/>
      <c r="J20" s="40">
        <f>SUM(K20:N20)</f>
        <v>0</v>
      </c>
      <c r="K20" s="52"/>
      <c r="L20" s="52"/>
      <c r="M20" s="52"/>
      <c r="N20" s="53"/>
      <c r="O20" s="40">
        <f>SUM(P20:S20)</f>
        <v>1003.140653</v>
      </c>
      <c r="P20" s="48">
        <f>P21+P22+P23+P24+P28</f>
        <v>757.19679099999996</v>
      </c>
      <c r="Q20" s="48">
        <f>Q21+Q22+Q23+Q24+Q28+Q27+Q25</f>
        <v>233.04000200000004</v>
      </c>
      <c r="R20" s="48">
        <f>R21+R22+R23+R24+R28+R25+R26</f>
        <v>12.90386</v>
      </c>
      <c r="S20" s="53"/>
    </row>
    <row r="21" spans="1:19">
      <c r="A21" s="19"/>
      <c r="B21" s="55" t="s">
        <v>35</v>
      </c>
      <c r="C21" s="11"/>
      <c r="D21" s="39"/>
      <c r="E21" s="40"/>
      <c r="F21" s="52"/>
      <c r="G21" s="52"/>
      <c r="H21" s="52"/>
      <c r="I21" s="53"/>
      <c r="J21" s="40"/>
      <c r="K21" s="52"/>
      <c r="L21" s="52"/>
      <c r="M21" s="52"/>
      <c r="N21" s="53"/>
      <c r="O21" s="40"/>
      <c r="P21" s="48">
        <v>600.83736199999998</v>
      </c>
      <c r="Q21" s="48">
        <v>163.65910400000001</v>
      </c>
      <c r="R21" s="48">
        <v>0.25765700000000002</v>
      </c>
      <c r="S21" s="53"/>
    </row>
    <row r="22" spans="1:19">
      <c r="A22" s="19"/>
      <c r="B22" s="55" t="s">
        <v>36</v>
      </c>
      <c r="C22" s="11"/>
      <c r="D22" s="39"/>
      <c r="E22" s="40"/>
      <c r="F22" s="52"/>
      <c r="G22" s="52"/>
      <c r="H22" s="52"/>
      <c r="I22" s="53"/>
      <c r="J22" s="40"/>
      <c r="K22" s="52"/>
      <c r="L22" s="52"/>
      <c r="M22" s="52"/>
      <c r="N22" s="53"/>
      <c r="O22" s="40"/>
      <c r="P22" s="48">
        <v>156.35942900000001</v>
      </c>
      <c r="Q22" s="48"/>
      <c r="R22" s="48">
        <v>9.1880839999999999</v>
      </c>
      <c r="S22" s="53"/>
    </row>
    <row r="23" spans="1:19">
      <c r="A23" s="19"/>
      <c r="B23" s="55" t="s">
        <v>37</v>
      </c>
      <c r="C23" s="11"/>
      <c r="D23" s="39"/>
      <c r="E23" s="40"/>
      <c r="F23" s="52"/>
      <c r="G23" s="52"/>
      <c r="H23" s="52"/>
      <c r="I23" s="53"/>
      <c r="J23" s="40"/>
      <c r="K23" s="52"/>
      <c r="L23" s="52"/>
      <c r="M23" s="52"/>
      <c r="N23" s="53"/>
      <c r="O23" s="40"/>
      <c r="P23" s="48"/>
      <c r="Q23" s="48">
        <v>29.787120000000002</v>
      </c>
      <c r="R23" s="48"/>
      <c r="S23" s="53"/>
    </row>
    <row r="24" spans="1:19">
      <c r="A24" s="19"/>
      <c r="B24" s="55" t="s">
        <v>38</v>
      </c>
      <c r="C24" s="11"/>
      <c r="D24" s="39"/>
      <c r="E24" s="40"/>
      <c r="F24" s="52"/>
      <c r="G24" s="52"/>
      <c r="H24" s="52"/>
      <c r="I24" s="53"/>
      <c r="J24" s="40"/>
      <c r="K24" s="52"/>
      <c r="L24" s="52"/>
      <c r="M24" s="52"/>
      <c r="N24" s="53"/>
      <c r="O24" s="40"/>
      <c r="P24" s="48"/>
      <c r="Q24" s="48"/>
      <c r="R24" s="48">
        <v>3.1368309999999999</v>
      </c>
      <c r="S24" s="53"/>
    </row>
    <row r="25" spans="1:19">
      <c r="A25" s="19"/>
      <c r="B25" s="55" t="s">
        <v>39</v>
      </c>
      <c r="C25" s="11"/>
      <c r="D25" s="39"/>
      <c r="E25" s="40"/>
      <c r="F25" s="52"/>
      <c r="G25" s="52"/>
      <c r="H25" s="52"/>
      <c r="I25" s="53"/>
      <c r="J25" s="40"/>
      <c r="K25" s="52"/>
      <c r="L25" s="52"/>
      <c r="M25" s="52"/>
      <c r="N25" s="53"/>
      <c r="O25" s="40"/>
      <c r="P25" s="48"/>
      <c r="Q25" s="48">
        <v>0.51649299999999998</v>
      </c>
      <c r="R25" s="48"/>
      <c r="S25" s="53"/>
    </row>
    <row r="26" spans="1:19">
      <c r="A26" s="19"/>
      <c r="B26" s="55" t="s">
        <v>40</v>
      </c>
      <c r="C26" s="11"/>
      <c r="D26" s="39"/>
      <c r="E26" s="40"/>
      <c r="F26" s="52"/>
      <c r="G26" s="52"/>
      <c r="H26" s="52"/>
      <c r="I26" s="53"/>
      <c r="J26" s="40"/>
      <c r="K26" s="52"/>
      <c r="L26" s="52"/>
      <c r="M26" s="52"/>
      <c r="N26" s="53"/>
      <c r="O26" s="40"/>
      <c r="P26" s="48"/>
      <c r="Q26" s="48"/>
      <c r="R26" s="48">
        <v>0.145348</v>
      </c>
      <c r="S26" s="53"/>
    </row>
    <row r="27" spans="1:19">
      <c r="A27" s="19"/>
      <c r="B27" s="55" t="s">
        <v>41</v>
      </c>
      <c r="C27" s="11"/>
      <c r="D27" s="39"/>
      <c r="E27" s="40"/>
      <c r="F27" s="52"/>
      <c r="G27" s="52"/>
      <c r="H27" s="52"/>
      <c r="I27" s="53"/>
      <c r="J27" s="40"/>
      <c r="K27" s="52"/>
      <c r="L27" s="52"/>
      <c r="M27" s="52"/>
      <c r="N27" s="53"/>
      <c r="O27" s="40"/>
      <c r="P27" s="48"/>
      <c r="Q27" s="48">
        <v>39.077285000000003</v>
      </c>
      <c r="R27" s="48"/>
      <c r="S27" s="53"/>
    </row>
    <row r="28" spans="1:19">
      <c r="A28" s="19"/>
      <c r="B28" s="55" t="s">
        <v>42</v>
      </c>
      <c r="C28" s="11"/>
      <c r="D28" s="39"/>
      <c r="E28" s="40"/>
      <c r="F28" s="52"/>
      <c r="G28" s="52"/>
      <c r="H28" s="52"/>
      <c r="I28" s="53"/>
      <c r="J28" s="40"/>
      <c r="K28" s="52"/>
      <c r="L28" s="52"/>
      <c r="M28" s="52"/>
      <c r="N28" s="53"/>
      <c r="O28" s="40"/>
      <c r="P28" s="48"/>
      <c r="Q28" s="48"/>
      <c r="R28" s="48">
        <v>0.17594000000000001</v>
      </c>
      <c r="S28" s="53"/>
    </row>
    <row r="29" spans="1:19" ht="3.75" hidden="1" customHeight="1">
      <c r="A29" s="19"/>
      <c r="B29" s="55"/>
      <c r="C29" s="11"/>
      <c r="D29" s="39"/>
      <c r="E29" s="40"/>
      <c r="F29" s="52"/>
      <c r="G29" s="52"/>
      <c r="H29" s="52"/>
      <c r="I29" s="53"/>
      <c r="J29" s="40"/>
      <c r="K29" s="52"/>
      <c r="L29" s="52"/>
      <c r="M29" s="52"/>
      <c r="N29" s="53"/>
      <c r="O29" s="40"/>
      <c r="P29" s="52"/>
      <c r="Q29" s="52"/>
      <c r="R29" s="52"/>
      <c r="S29" s="53"/>
    </row>
    <row r="30" spans="1:19" s="5" customFormat="1">
      <c r="A30" s="19" t="s">
        <v>43</v>
      </c>
      <c r="B30" s="38" t="s">
        <v>44</v>
      </c>
      <c r="C30" s="31" t="s">
        <v>45</v>
      </c>
      <c r="D30" s="39" t="s">
        <v>19</v>
      </c>
      <c r="E30" s="40">
        <f>SUM(F30:I30)</f>
        <v>0</v>
      </c>
      <c r="F30" s="41">
        <f>'[3]3'!E21</f>
        <v>0</v>
      </c>
      <c r="G30" s="41">
        <f>'[3]3'!F21</f>
        <v>0</v>
      </c>
      <c r="H30" s="41">
        <f>'[3]3'!G21</f>
        <v>0</v>
      </c>
      <c r="I30" s="43">
        <f>'[3]3'!H21</f>
        <v>0</v>
      </c>
      <c r="J30" s="40">
        <f>SUM(K30:N30)</f>
        <v>0</v>
      </c>
      <c r="K30" s="41">
        <f>'[3]3'!I21</f>
        <v>0</v>
      </c>
      <c r="L30" s="41">
        <f>'[3]3'!J21</f>
        <v>0</v>
      </c>
      <c r="M30" s="41">
        <f>'[3]3'!K21</f>
        <v>0</v>
      </c>
      <c r="N30" s="43">
        <f>'[3]3'!L21</f>
        <v>0</v>
      </c>
      <c r="O30" s="40">
        <f>SUM(P30:S30)</f>
        <v>29.309609999999996</v>
      </c>
      <c r="P30" s="41">
        <f>'[3]3'!M21</f>
        <v>0</v>
      </c>
      <c r="Q30" s="41">
        <f>'[3]3'!N21</f>
        <v>4.2205829999999995</v>
      </c>
      <c r="R30" s="41">
        <f>'[3]3'!O21</f>
        <v>23.371482999999998</v>
      </c>
      <c r="S30" s="43">
        <f>'[3]3'!P21</f>
        <v>1.717544</v>
      </c>
    </row>
    <row r="31" spans="1:19" s="5" customFormat="1">
      <c r="A31" s="19"/>
      <c r="B31" s="38" t="s">
        <v>46</v>
      </c>
      <c r="C31" s="31" t="s">
        <v>47</v>
      </c>
      <c r="D31" s="39" t="s">
        <v>19</v>
      </c>
      <c r="E31" s="40">
        <f t="shared" ref="E31:S31" si="2">IF(E11=0,0,E30/E11*100)</f>
        <v>0</v>
      </c>
      <c r="F31" s="41">
        <f t="shared" si="2"/>
        <v>0</v>
      </c>
      <c r="G31" s="41">
        <f t="shared" si="2"/>
        <v>0</v>
      </c>
      <c r="H31" s="41">
        <f t="shared" si="2"/>
        <v>0</v>
      </c>
      <c r="I31" s="43">
        <f t="shared" si="2"/>
        <v>0</v>
      </c>
      <c r="J31" s="40">
        <f t="shared" si="2"/>
        <v>0</v>
      </c>
      <c r="K31" s="41">
        <f t="shared" si="2"/>
        <v>0</v>
      </c>
      <c r="L31" s="41">
        <f t="shared" si="2"/>
        <v>0</v>
      </c>
      <c r="M31" s="41">
        <f t="shared" si="2"/>
        <v>0</v>
      </c>
      <c r="N31" s="43">
        <f t="shared" si="2"/>
        <v>0</v>
      </c>
      <c r="O31" s="40">
        <f t="shared" si="2"/>
        <v>2.9217846881537954</v>
      </c>
      <c r="P31" s="41">
        <f t="shared" si="2"/>
        <v>0</v>
      </c>
      <c r="Q31" s="41">
        <f t="shared" si="2"/>
        <v>1.6694889658897809</v>
      </c>
      <c r="R31" s="41">
        <f t="shared" si="2"/>
        <v>32.914680562380852</v>
      </c>
      <c r="S31" s="43">
        <f t="shared" si="2"/>
        <v>17.24618211441512</v>
      </c>
    </row>
    <row r="32" spans="1:19" s="5" customFormat="1">
      <c r="A32" s="19"/>
      <c r="B32" s="55" t="s">
        <v>48</v>
      </c>
      <c r="C32" s="31"/>
      <c r="D32" s="39" t="s">
        <v>19</v>
      </c>
      <c r="E32" s="56">
        <f t="shared" ref="E32:E37" si="3">SUM(F32:I32)</f>
        <v>0</v>
      </c>
      <c r="F32" s="48"/>
      <c r="G32" s="48"/>
      <c r="H32" s="48"/>
      <c r="I32" s="49"/>
      <c r="J32" s="56">
        <f t="shared" ref="J32:J37" si="4">SUM(K32:N32)</f>
        <v>0</v>
      </c>
      <c r="K32" s="48"/>
      <c r="L32" s="48"/>
      <c r="M32" s="48"/>
      <c r="N32" s="49"/>
      <c r="O32" s="56">
        <f t="shared" ref="O32:O37" si="5">SUM(P32:S32)</f>
        <v>0</v>
      </c>
      <c r="P32" s="48"/>
      <c r="Q32" s="48"/>
      <c r="R32" s="48"/>
      <c r="S32" s="49"/>
    </row>
    <row r="33" spans="1:19" s="5" customFormat="1">
      <c r="A33" s="19"/>
      <c r="B33" s="55" t="s">
        <v>49</v>
      </c>
      <c r="C33" s="31"/>
      <c r="D33" s="39" t="s">
        <v>19</v>
      </c>
      <c r="E33" s="56">
        <f t="shared" si="3"/>
        <v>0</v>
      </c>
      <c r="F33" s="48"/>
      <c r="G33" s="48"/>
      <c r="H33" s="48"/>
      <c r="I33" s="49"/>
      <c r="J33" s="56">
        <f t="shared" si="4"/>
        <v>0</v>
      </c>
      <c r="K33" s="48"/>
      <c r="L33" s="48"/>
      <c r="M33" s="48"/>
      <c r="N33" s="49"/>
      <c r="O33" s="56">
        <f t="shared" si="5"/>
        <v>0</v>
      </c>
      <c r="P33" s="48"/>
      <c r="Q33" s="48"/>
      <c r="R33" s="48"/>
      <c r="S33" s="49"/>
    </row>
    <row r="34" spans="1:19" s="5" customFormat="1">
      <c r="A34" s="19"/>
      <c r="B34" s="55" t="s">
        <v>50</v>
      </c>
      <c r="C34" s="31"/>
      <c r="D34" s="39" t="s">
        <v>19</v>
      </c>
      <c r="E34" s="56">
        <f t="shared" si="3"/>
        <v>0</v>
      </c>
      <c r="F34" s="48"/>
      <c r="G34" s="48"/>
      <c r="H34" s="48"/>
      <c r="I34" s="49"/>
      <c r="J34" s="56">
        <f t="shared" si="4"/>
        <v>0</v>
      </c>
      <c r="K34" s="48"/>
      <c r="L34" s="48"/>
      <c r="M34" s="48"/>
      <c r="N34" s="49"/>
      <c r="O34" s="56">
        <f t="shared" si="5"/>
        <v>0</v>
      </c>
      <c r="P34" s="48"/>
      <c r="Q34" s="48"/>
      <c r="R34" s="48"/>
      <c r="S34" s="49"/>
    </row>
    <row r="35" spans="1:19" s="5" customFormat="1" ht="15.75">
      <c r="A35" s="19" t="s">
        <v>51</v>
      </c>
      <c r="B35" s="57" t="s">
        <v>52</v>
      </c>
      <c r="C35" s="11" t="s">
        <v>53</v>
      </c>
      <c r="D35" s="39" t="s">
        <v>19</v>
      </c>
      <c r="E35" s="40">
        <f t="shared" si="3"/>
        <v>0</v>
      </c>
      <c r="F35" s="48"/>
      <c r="G35" s="48"/>
      <c r="H35" s="48"/>
      <c r="I35" s="49"/>
      <c r="J35" s="40">
        <f t="shared" si="4"/>
        <v>0</v>
      </c>
      <c r="K35" s="48"/>
      <c r="L35" s="48"/>
      <c r="M35" s="48"/>
      <c r="N35" s="49"/>
      <c r="O35" s="40">
        <f t="shared" si="5"/>
        <v>0</v>
      </c>
      <c r="P35" s="48"/>
      <c r="Q35" s="48"/>
      <c r="R35" s="48"/>
      <c r="S35" s="49"/>
    </row>
    <row r="36" spans="1:19">
      <c r="A36" s="19" t="s">
        <v>54</v>
      </c>
      <c r="B36" s="38" t="s">
        <v>55</v>
      </c>
      <c r="C36" s="11" t="s">
        <v>56</v>
      </c>
      <c r="D36" s="39" t="s">
        <v>19</v>
      </c>
      <c r="E36" s="40">
        <f t="shared" si="3"/>
        <v>0</v>
      </c>
      <c r="F36" s="41">
        <f>F11-F30-F35-G15-H15-I15</f>
        <v>0</v>
      </c>
      <c r="G36" s="41">
        <f>G11-G30-G35-H16-I16</f>
        <v>0</v>
      </c>
      <c r="H36" s="41">
        <f>H11-H30-H35-I17</f>
        <v>0</v>
      </c>
      <c r="I36" s="43">
        <f>I11-I30-I35</f>
        <v>0</v>
      </c>
      <c r="J36" s="40">
        <f t="shared" si="4"/>
        <v>0</v>
      </c>
      <c r="K36" s="41">
        <f>K11-K30-K35-L15-M15-N15</f>
        <v>0</v>
      </c>
      <c r="L36" s="41">
        <f>L11-L30-L35-M16-N16</f>
        <v>0</v>
      </c>
      <c r="M36" s="41">
        <f>M11-M30-M35-N17</f>
        <v>0</v>
      </c>
      <c r="N36" s="43">
        <f>N11-N30-N35</f>
        <v>0</v>
      </c>
      <c r="O36" s="40">
        <f t="shared" si="5"/>
        <v>973.83104300000002</v>
      </c>
      <c r="P36" s="41">
        <f>P11-P30-P35-Q15-R15-S15</f>
        <v>737.42991099999995</v>
      </c>
      <c r="Q36" s="41">
        <f>Q11-Q30-Q35-R16-S16</f>
        <v>190.48390100000003</v>
      </c>
      <c r="R36" s="41">
        <f>R11-R30-R35-S17</f>
        <v>37.675794000000003</v>
      </c>
      <c r="S36" s="43">
        <f>S11-S30-S35</f>
        <v>8.2414369999999995</v>
      </c>
    </row>
    <row r="37" spans="1:19">
      <c r="A37" s="19" t="s">
        <v>57</v>
      </c>
      <c r="B37" s="38" t="s">
        <v>58</v>
      </c>
      <c r="C37" s="11" t="s">
        <v>59</v>
      </c>
      <c r="D37" s="39" t="s">
        <v>19</v>
      </c>
      <c r="E37" s="40">
        <f t="shared" si="3"/>
        <v>0</v>
      </c>
      <c r="F37" s="41">
        <f>'[3]6'!D45</f>
        <v>0</v>
      </c>
      <c r="G37" s="41">
        <f>'[3]6'!E45</f>
        <v>0</v>
      </c>
      <c r="H37" s="41">
        <f>'[3]6'!F45</f>
        <v>0</v>
      </c>
      <c r="I37" s="43">
        <f>'[3]6'!G45</f>
        <v>0</v>
      </c>
      <c r="J37" s="40">
        <f t="shared" si="4"/>
        <v>0</v>
      </c>
      <c r="K37" s="41">
        <f>'[3]6'!D90</f>
        <v>0</v>
      </c>
      <c r="L37" s="41">
        <f>'[3]6'!E90</f>
        <v>0</v>
      </c>
      <c r="M37" s="41">
        <f>'[3]6'!F90</f>
        <v>0</v>
      </c>
      <c r="N37" s="43">
        <f>'[3]6'!G90</f>
        <v>0</v>
      </c>
      <c r="O37" s="40">
        <f t="shared" si="5"/>
        <v>973.83104300000002</v>
      </c>
      <c r="P37" s="41">
        <f>'[3]6'!D132</f>
        <v>737.42991099999995</v>
      </c>
      <c r="Q37" s="41">
        <f>'[3]6'!E132</f>
        <v>190.483901</v>
      </c>
      <c r="R37" s="41">
        <f>'[3]6'!F132</f>
        <v>37.675793999999996</v>
      </c>
      <c r="S37" s="43">
        <f>'[3]6'!G132</f>
        <v>8.2414369999999995</v>
      </c>
    </row>
    <row r="38" spans="1:19">
      <c r="A38" s="19"/>
      <c r="B38" s="38" t="s">
        <v>60</v>
      </c>
      <c r="C38" s="11"/>
      <c r="D38" s="39" t="s">
        <v>19</v>
      </c>
      <c r="E38" s="45"/>
      <c r="F38" s="46"/>
      <c r="G38" s="46"/>
      <c r="H38" s="46"/>
      <c r="I38" s="47"/>
      <c r="J38" s="45"/>
      <c r="K38" s="46"/>
      <c r="L38" s="46"/>
      <c r="M38" s="46"/>
      <c r="N38" s="47"/>
      <c r="O38" s="45"/>
      <c r="P38" s="46"/>
      <c r="Q38" s="46"/>
      <c r="R38" s="46"/>
      <c r="S38" s="47"/>
    </row>
    <row r="39" spans="1:19" ht="30">
      <c r="A39" s="19"/>
      <c r="B39" s="58" t="s">
        <v>61</v>
      </c>
      <c r="C39" s="11" t="s">
        <v>62</v>
      </c>
      <c r="D39" s="39" t="s">
        <v>19</v>
      </c>
      <c r="E39" s="40">
        <f t="shared" ref="E39:E44" si="6">SUM(F39:I39)</f>
        <v>0</v>
      </c>
      <c r="F39" s="48"/>
      <c r="G39" s="48"/>
      <c r="H39" s="48"/>
      <c r="I39" s="49"/>
      <c r="J39" s="59">
        <f>SUM(K39:N39)</f>
        <v>0</v>
      </c>
      <c r="K39" s="48"/>
      <c r="L39" s="48"/>
      <c r="M39" s="48"/>
      <c r="N39" s="49"/>
      <c r="O39" s="40">
        <f>SUM(P39:S39)</f>
        <v>23.259153999999999</v>
      </c>
      <c r="P39" s="48"/>
      <c r="Q39" s="48"/>
      <c r="R39" s="48">
        <v>15.142526999999999</v>
      </c>
      <c r="S39" s="49">
        <v>8.1166269999999994</v>
      </c>
    </row>
    <row r="40" spans="1:19" ht="30">
      <c r="A40" s="19"/>
      <c r="B40" s="38" t="s">
        <v>63</v>
      </c>
      <c r="C40" s="11" t="s">
        <v>64</v>
      </c>
      <c r="D40" s="39" t="s">
        <v>19</v>
      </c>
      <c r="E40" s="40">
        <f t="shared" si="6"/>
        <v>0</v>
      </c>
      <c r="F40" s="48"/>
      <c r="G40" s="48"/>
      <c r="H40" s="48"/>
      <c r="I40" s="49"/>
      <c r="J40" s="40">
        <f>SUM(K40:N40)</f>
        <v>0</v>
      </c>
      <c r="K40" s="48"/>
      <c r="L40" s="48"/>
      <c r="M40" s="48"/>
      <c r="N40" s="49"/>
      <c r="O40" s="40">
        <f>SUM(P40:S40)</f>
        <v>0</v>
      </c>
      <c r="P40" s="48"/>
      <c r="Q40" s="48"/>
      <c r="R40" s="48"/>
      <c r="S40" s="49"/>
    </row>
    <row r="41" spans="1:19" ht="30">
      <c r="A41" s="19"/>
      <c r="B41" s="58" t="s">
        <v>65</v>
      </c>
      <c r="C41" s="11"/>
      <c r="D41" s="39" t="s">
        <v>19</v>
      </c>
      <c r="E41" s="40">
        <f t="shared" si="6"/>
        <v>0</v>
      </c>
      <c r="F41" s="48"/>
      <c r="G41" s="48"/>
      <c r="H41" s="48"/>
      <c r="I41" s="49"/>
      <c r="J41" s="40"/>
      <c r="K41" s="48"/>
      <c r="L41" s="48"/>
      <c r="M41" s="48"/>
      <c r="N41" s="49"/>
      <c r="O41" s="40"/>
      <c r="P41" s="48"/>
      <c r="Q41" s="48"/>
      <c r="R41" s="48"/>
      <c r="S41" s="49"/>
    </row>
    <row r="42" spans="1:19">
      <c r="A42" s="19" t="s">
        <v>66</v>
      </c>
      <c r="B42" s="38" t="s">
        <v>67</v>
      </c>
      <c r="C42" s="11" t="s">
        <v>68</v>
      </c>
      <c r="D42" s="39" t="s">
        <v>19</v>
      </c>
      <c r="E42" s="40">
        <f t="shared" si="6"/>
        <v>0</v>
      </c>
      <c r="F42" s="48"/>
      <c r="G42" s="48"/>
      <c r="H42" s="48"/>
      <c r="I42" s="49"/>
      <c r="J42" s="40">
        <f>SUM(K42:N42)</f>
        <v>0</v>
      </c>
      <c r="K42" s="48"/>
      <c r="L42" s="48"/>
      <c r="M42" s="48"/>
      <c r="N42" s="49"/>
      <c r="O42" s="40">
        <f>SUM(P42:S42)</f>
        <v>0</v>
      </c>
      <c r="P42" s="48"/>
      <c r="Q42" s="48"/>
      <c r="R42" s="48"/>
      <c r="S42" s="49"/>
    </row>
    <row r="43" spans="1:19" s="5" customFormat="1" ht="15.75" customHeight="1">
      <c r="A43" s="19" t="s">
        <v>69</v>
      </c>
      <c r="B43" s="38" t="s">
        <v>70</v>
      </c>
      <c r="C43" s="11" t="s">
        <v>71</v>
      </c>
      <c r="D43" s="39" t="s">
        <v>19</v>
      </c>
      <c r="E43" s="40">
        <f t="shared" si="6"/>
        <v>0</v>
      </c>
      <c r="F43" s="48"/>
      <c r="G43" s="48"/>
      <c r="H43" s="48"/>
      <c r="I43" s="49"/>
      <c r="J43" s="59">
        <f>SUM(K43:N43)</f>
        <v>0</v>
      </c>
      <c r="K43" s="60"/>
      <c r="L43" s="48"/>
      <c r="M43" s="48"/>
      <c r="N43" s="49"/>
      <c r="O43" s="40">
        <f>SUM(P43:S43)</f>
        <v>950.57188900000006</v>
      </c>
      <c r="P43" s="48">
        <v>737.42991099999995</v>
      </c>
      <c r="Q43" s="48">
        <v>190.483901</v>
      </c>
      <c r="R43" s="48">
        <v>22.533266999999999</v>
      </c>
      <c r="S43" s="49">
        <v>0.12481</v>
      </c>
    </row>
    <row r="44" spans="1:19">
      <c r="A44" s="19" t="s">
        <v>72</v>
      </c>
      <c r="B44" s="38" t="s">
        <v>73</v>
      </c>
      <c r="C44" s="11" t="s">
        <v>74</v>
      </c>
      <c r="D44" s="39" t="s">
        <v>19</v>
      </c>
      <c r="E44" s="40">
        <f t="shared" si="6"/>
        <v>0</v>
      </c>
      <c r="F44" s="48"/>
      <c r="G44" s="48"/>
      <c r="H44" s="48"/>
      <c r="I44" s="49"/>
      <c r="J44" s="40">
        <f>SUM(K44:N44)</f>
        <v>0</v>
      </c>
      <c r="K44" s="48"/>
      <c r="L44" s="48"/>
      <c r="M44" s="48"/>
      <c r="N44" s="49"/>
      <c r="O44" s="40">
        <f>SUM(P44:S44)</f>
        <v>0</v>
      </c>
      <c r="P44" s="48"/>
      <c r="Q44" s="48"/>
      <c r="R44" s="48"/>
      <c r="S44" s="49"/>
    </row>
    <row r="45" spans="1:19" s="5" customFormat="1">
      <c r="A45" s="21" t="s">
        <v>75</v>
      </c>
      <c r="B45" s="61" t="s">
        <v>76</v>
      </c>
      <c r="C45" s="62" t="s">
        <v>77</v>
      </c>
      <c r="D45" s="63" t="s">
        <v>19</v>
      </c>
      <c r="E45" s="64"/>
      <c r="F45" s="65">
        <f>F36-F39-F40-F41-F42-F43-F44</f>
        <v>0</v>
      </c>
      <c r="G45" s="65">
        <f>G36-G39-G40-G41-G42-G43-G44</f>
        <v>0</v>
      </c>
      <c r="H45" s="65">
        <f>H36-H39-H40-H41-H42-H43-H44</f>
        <v>0</v>
      </c>
      <c r="I45" s="66">
        <f>I36-I39-I40-I41-I42-I43-I44</f>
        <v>0</v>
      </c>
      <c r="J45" s="64"/>
      <c r="K45" s="65">
        <f>K36-K39-K40-K41-K42-K43-K44</f>
        <v>0</v>
      </c>
      <c r="L45" s="65">
        <f>L36-L39-L40-L41-L42-L43-L44</f>
        <v>0</v>
      </c>
      <c r="M45" s="65">
        <f>M36-M39-M40-M41-M42-M43-M44</f>
        <v>0</v>
      </c>
      <c r="N45" s="66">
        <f>N36-N39-N40-N41-N42-N43-N44</f>
        <v>0</v>
      </c>
      <c r="O45" s="64"/>
      <c r="P45" s="65">
        <f>P36-P39-P40-P41-P42-P43-P44</f>
        <v>0</v>
      </c>
      <c r="Q45" s="65">
        <f>Q36-Q39-Q40-Q41-Q42-Q43-Q44</f>
        <v>2.8421709430404007E-14</v>
      </c>
      <c r="R45" s="65">
        <f>R36-R39-R40-R41-R42-R43-R44</f>
        <v>3.5527136788005009E-15</v>
      </c>
      <c r="S45" s="66">
        <f>S36-S39-S40-S41-S42-S43-S44</f>
        <v>8.3266726846886741E-17</v>
      </c>
    </row>
    <row r="46" spans="1:19" ht="15.75" thickBot="1">
      <c r="A46" s="67" t="s">
        <v>78</v>
      </c>
      <c r="B46" s="68" t="s">
        <v>79</v>
      </c>
      <c r="C46" s="69"/>
      <c r="D46" s="70"/>
      <c r="E46" s="71"/>
      <c r="F46" s="72">
        <f>F39+F40+F41+F42+F43+F44-'[3]6'!$D45</f>
        <v>0</v>
      </c>
      <c r="G46" s="72">
        <f>G39+G40+G41+G42+G43+G44-'[3]6'!$E45</f>
        <v>0</v>
      </c>
      <c r="H46" s="72">
        <f>H39+H40+H41+H42+H43+H44-'[3]6'!$F45</f>
        <v>0</v>
      </c>
      <c r="I46" s="73">
        <f>I39+I40+I41+I42+I43+I44-'[3]6'!$G45</f>
        <v>0</v>
      </c>
      <c r="J46" s="71"/>
      <c r="K46" s="72">
        <f>K39+K40+K41+K42+K43+K44-'[3]6'!$D90</f>
        <v>0</v>
      </c>
      <c r="L46" s="72">
        <f>L39+L40+L41+L42+L43+L44-'[3]6'!$E90</f>
        <v>0</v>
      </c>
      <c r="M46" s="72">
        <f>M39+M40+M41+M42+M43+M44-'[3]6'!$F90</f>
        <v>0</v>
      </c>
      <c r="N46" s="73">
        <f>N39+N40+N41+N42+N43+N44-'[3]6'!$G90</f>
        <v>0</v>
      </c>
      <c r="O46" s="71"/>
      <c r="P46" s="72">
        <f>P39+P40+P41+P42+P43+P44-'[3]6'!$D132</f>
        <v>0</v>
      </c>
      <c r="Q46" s="72">
        <f>Q39+Q40+Q41+Q42+Q43+Q44-'[3]6'!$E132</f>
        <v>0</v>
      </c>
      <c r="R46" s="72">
        <f>R39+R40+R41+R42+R43+R44-'[3]6'!$F132</f>
        <v>0</v>
      </c>
      <c r="S46" s="73">
        <f>S39+S40+S41+S42+S43+S44-'[3]6'!$G132</f>
        <v>0</v>
      </c>
    </row>
    <row r="47" spans="1:19" s="5" customFormat="1" hidden="1">
      <c r="A47" s="1"/>
      <c r="C47" s="3"/>
      <c r="D47" s="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s="5" customFormat="1" ht="35.25" hidden="1" customHeight="1">
      <c r="A48" s="88" t="s">
        <v>80</v>
      </c>
      <c r="B48" s="88"/>
      <c r="C48" s="88"/>
      <c r="D48" s="88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</row>
    <row r="49" spans="1:19" s="5" customFormat="1" hidden="1">
      <c r="A49" s="1"/>
      <c r="C49" s="3"/>
      <c r="D49" s="1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s="80" customFormat="1" ht="15.75" hidden="1">
      <c r="A50" s="75"/>
      <c r="B50" s="75" t="str">
        <f>[3]Лист1!A19</f>
        <v>Зам.генерального директора</v>
      </c>
      <c r="C50" s="76"/>
      <c r="D50" s="75"/>
      <c r="E50" s="77"/>
      <c r="F50" s="77"/>
      <c r="G50" s="78" t="str">
        <f>'[3]3'!F25</f>
        <v>Я.О.Медведева</v>
      </c>
      <c r="H50" s="77"/>
      <c r="I50" s="77"/>
      <c r="J50" s="77"/>
      <c r="K50" s="77"/>
      <c r="L50" s="78" t="str">
        <f>'[3]3'!F25</f>
        <v>Я.О.Медведева</v>
      </c>
      <c r="M50" s="77"/>
      <c r="N50" s="77"/>
      <c r="O50" s="77"/>
      <c r="P50" s="77"/>
      <c r="Q50" s="79"/>
      <c r="R50" s="79" t="str">
        <f>'[3]3'!F25</f>
        <v>Я.О.Медведева</v>
      </c>
      <c r="S50" s="79"/>
    </row>
    <row r="51" spans="1:19" s="5" customFormat="1" hidden="1">
      <c r="A51" s="1"/>
      <c r="C51" s="3"/>
      <c r="D51" s="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15.75" hidden="1">
      <c r="B52" s="81"/>
    </row>
    <row r="53" spans="1:19" ht="15.75" hidden="1">
      <c r="B53" s="81"/>
      <c r="G53" s="82"/>
      <c r="L53" s="82" t="s">
        <v>81</v>
      </c>
      <c r="S53" s="82"/>
    </row>
    <row r="54" spans="1:19" ht="15.75" hidden="1">
      <c r="B54" s="81"/>
      <c r="F54" s="83"/>
      <c r="G54" s="84"/>
      <c r="H54" s="83"/>
      <c r="R54" s="84"/>
      <c r="S54" s="82"/>
    </row>
  </sheetData>
  <sheetProtection password="C5E9" sheet="1" objects="1" scenarios="1" formatCells="0" formatColumns="0" formatRows="0" insertRows="0" deleteRows="0"/>
  <mergeCells count="8">
    <mergeCell ref="O4:S4"/>
    <mergeCell ref="A48:D48"/>
    <mergeCell ref="A2:D2"/>
    <mergeCell ref="A4:A5"/>
    <mergeCell ref="B4:B5"/>
    <mergeCell ref="D4:D10"/>
    <mergeCell ref="E4:I4"/>
    <mergeCell ref="J4:N4"/>
  </mergeCells>
  <printOptions horizontalCentered="1" verticalCentered="1"/>
  <pageMargins left="0.70866141732283472" right="0.78740157480314965" top="0.98425196850393704" bottom="0" header="0.51181102362204722" footer="0"/>
  <pageSetup paperSize="9" scale="61" orientation="landscape" r:id="rId1"/>
  <headerFooter alignWithMargins="0"/>
  <colBreaks count="1" manualBreakCount="1">
    <brk id="9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2015-05-12T08:39:57Z</dcterms:created>
  <dcterms:modified xsi:type="dcterms:W3CDTF">2015-05-12T08:51:14Z</dcterms:modified>
</cp:coreProperties>
</file>