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5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m">#REF!</definedName>
    <definedName name="\n">#REF!</definedName>
    <definedName name="\o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CompOt">[0]!CompOt</definedName>
    <definedName name="CompRas">[0]!CompRas</definedName>
    <definedName name="ew">[0]!ew</definedName>
    <definedName name="fg">[0]!fg</definedName>
    <definedName name="k">[0]!k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'[1]16'!$E$15:$I$16,'[1]16'!$E$18:$I$20,'[1]16'!$E$23:$I$23,'[1]16'!$E$26:$I$26,'[1]16'!$E$29:$I$29,'[1]16'!$E$32:$I$32,'[1]16'!$E$35:$I$35,'[1]16'!$B$34,'[1]16'!$B$37</definedName>
    <definedName name="P1_SCOPE_17_PRT" hidden="1">'[1]17'!$E$13:$H$21,'[1]17'!$J$9:$J$11,'[1]17'!$J$13:$J$21,'[1]17'!$E$24:$H$26,'[1]17'!$E$28:$H$36,'[1]17'!$J$24:$M$26,'[1]17'!$J$28:$M$36,'[1]17'!$E$39:$H$41</definedName>
    <definedName name="P1_SCOPE_4_PRT" hidden="1">'[1]4'!$F$23:$I$23,'[1]4'!$F$25:$I$25,'[1]4'!$F$27:$I$31,'[1]4'!$K$14:$N$20,'[1]4'!$K$23:$N$23,'[1]4'!$K$25:$N$25,'[1]4'!$K$27:$N$31,'[1]4'!$P$14:$S$20,'[1]4'!$P$23:$S$23</definedName>
    <definedName name="P1_SCOPE_5_PRT" hidden="1">'[1]5'!$F$23:$I$23,'[1]5'!$F$25:$I$25,'[1]5'!$F$27:$I$31,'[1]5'!$K$14:$N$21,'[1]5'!$K$23:$N$23,'[1]5'!$K$25:$N$25,'[1]5'!$K$27:$N$31,'[1]5'!$P$14:$S$21,'[1]5'!$P$23:$S$23</definedName>
    <definedName name="P1_SCOPE_F1_PRT" hidden="1">'[1]Ф-1 (для АО-энерго)'!$D$74:$E$84,'[1]Ф-1 (для АО-энерго)'!$D$71:$E$72,'[1]Ф-1 (для АО-энерго)'!$D$66:$E$69,'[1]Ф-1 (для АО-энерго)'!$D$61:$E$64</definedName>
    <definedName name="P1_SCOPE_F2_PRT" hidden="1">'[1]Ф-2 (для АО-энерго)'!$G$56,'[1]Ф-2 (для АО-энерго)'!$E$55:$E$56,'[1]Ф-2 (для АО-энерго)'!$F$55:$G$55,'[1]Ф-2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[1]перекрестка!$H$15:$H$19,[1]перекрестка!$H$21:$H$25,[1]перекрестка!$J$14:$J$25,[1]перекрестка!$K$15:$K$19,[1]перекрестка!$K$21:$K$25</definedName>
    <definedName name="P1_SCOPE_SV_LD" hidden="1">#REF!,#REF!,#REF!,#REF!,#REF!,#REF!,#REF!</definedName>
    <definedName name="P1_SCOPE_SV_LD1" hidden="1">[1]свод!$E$70:$M$79,[1]свод!$E$81:$M$81,[1]свод!$E$83:$M$88,[1]свод!$E$90:$M$90,[1]свод!$E$92:$M$96,[1]свод!$E$98:$M$98,[1]свод!$E$101:$M$102</definedName>
    <definedName name="P1_SCOPE_SV_PRT" hidden="1">[1]свод!$E$18:$I$19,[1]свод!$E$23:$H$26,[1]свод!$E$28:$I$29,[1]свод!$E$32:$I$36,[1]свод!$E$38:$I$40,[1]свод!$E$42:$I$53,[1]свод!$E$55:$I$56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'[1]16'!$E$38:$I$38,'[1]16'!$E$41:$I$41,'[1]16'!$E$45:$I$47,'[1]16'!$E$49:$I$49,'[1]16'!$E$53:$I$54,'[1]16'!$E$56:$I$57,'[1]16'!$E$59:$I$59,'[1]16'!$E$9:$I$13</definedName>
    <definedName name="P2_SCOPE_4_PRT" hidden="1">'[1]4'!$P$25:$S$25,'[1]4'!$P$27:$S$31,'[1]4'!$U$14:$X$20,'[1]4'!$U$23:$X$23,'[1]4'!$U$25:$X$25,'[1]4'!$U$27:$X$31,'[1]4'!$Z$14:$AC$20,'[1]4'!$Z$23:$AC$23,'[1]4'!$Z$25:$AC$25</definedName>
    <definedName name="P2_SCOPE_5_PRT" hidden="1">'[1]5'!$P$25:$S$25,'[1]5'!$P$27:$S$31,'[1]5'!$U$14:$X$21,'[1]5'!$U$23:$X$23,'[1]5'!$U$25:$X$25,'[1]5'!$U$27:$X$31,'[1]5'!$Z$14:$AC$21,'[1]5'!$Z$23:$AC$23,'[1]5'!$Z$25:$AC$25</definedName>
    <definedName name="P2_SCOPE_F1_PRT" hidden="1">'[1]Ф-1 (для АО-энерго)'!$D$56:$E$59,'[1]Ф-1 (для АО-энерго)'!$D$34:$E$50,'[1]Ф-1 (для АО-энерго)'!$D$32:$E$32,'[1]Ф-1 (для АО-энерго)'!$D$23:$E$30</definedName>
    <definedName name="P2_SCOPE_F2_PRT" hidden="1">'[1]Ф-2 (для АО-энерго)'!$D$52:$G$54,'[1]Ф-2 (для АО-энерго)'!$C$21:$E$42,'[1]Ф-2 (для АО-энерго)'!$A$12:$E$12,'[1]Ф-2 (для АО-энерго)'!$C$8:$E$11</definedName>
    <definedName name="P2_SCOPE_PER_PRT" hidden="1">[1]перекрестка!$N$14:$N$25,[1]перекрестка!$N$27:$N$31,[1]перекрестка!$J$27:$K$31,[1]перекрестка!$F$27:$H$31,[1]перекрестка!$F$33:$H$37</definedName>
    <definedName name="P2_SCOPE_SV_PRT" hidden="1">[1]свод!$E$58:$I$63,[1]свод!$E$72:$I$79,[1]свод!$E$81:$I$81,[1]свод!$E$85:$H$88,[1]свод!$E$90:$I$90,[1]свод!$E$107:$I$112,[1]свод!$E$114:$I$117</definedName>
    <definedName name="P3_SCOPE_F1_PRT" hidden="1">'[1]Ф-1 (для АО-энерго)'!$E$16:$E$17,'[1]Ф-1 (для АО-энерго)'!$C$4:$D$4,'[1]Ф-1 (для АО-энерго)'!$C$7:$E$10,'[1]Ф-1 (для АО-энерго)'!$A$11:$E$11</definedName>
    <definedName name="P3_SCOPE_PER_PRT" hidden="1">[1]перекрестка!$J$33:$K$37,[1]перекрестка!$N$33:$N$37,[1]перекрестка!$F$39:$H$43,[1]перекрестка!$J$39:$K$43,[1]перекрестка!$N$39:$N$43</definedName>
    <definedName name="P3_SCOPE_SV_PRT" hidden="1">[1]свод!$E$121:$I$121,[1]свод!$E$124:$H$127,[1]свод!$D$135:$G$135,[1]свод!$I$135:$I$140,[1]свод!$H$137:$H$140,[1]свод!$D$138:$G$140,[1]свод!$E$15:$I$16</definedName>
    <definedName name="P4_SCOPE_F1_PRT" hidden="1">'[1]Ф-1 (для АО-энерго)'!$C$13:$E$13,'[1]Ф-1 (для АО-энерго)'!$A$14:$E$14,'[1]Ф-1 (для АО-энерго)'!$C$23:$C$50,'[1]Ф-1 (для АО-энерго)'!$C$54:$C$95</definedName>
    <definedName name="P4_SCOPE_PER_PRT" hidden="1">[1]перекрестка!$F$45:$H$49,[1]перекрестка!$J$45:$K$49,[1]перекрестка!$N$45:$N$49,[1]перекрестка!$F$53:$G$64,[1]перекрестка!$H$54:$H$58</definedName>
    <definedName name="P5_SCOPE_PER_PRT" hidden="1">[1]перекрестка!$H$60:$H$64,[1]перекрестка!$J$53:$J$64,[1]перекрестка!$K$54:$K$58,[1]перекрестка!$K$60:$K$64,[1]перекрестка!$N$53:$N$64</definedName>
    <definedName name="P6_SCOPE_PER_PRT" hidden="1">[1]перекрестка!$F$66:$H$70,[1]перекрестка!$J$66:$K$70,[1]перекрестка!$N$66:$N$70,[1]перекрестка!$F$72:$H$76,[1]перекрестка!$J$72:$K$76</definedName>
    <definedName name="P7_SCOPE_PER_PRT" hidden="1">[1]перекрестка!$N$72:$N$76,[1]перекрестка!$F$78:$H$82,[1]перекрестка!$J$78:$K$82,[1]перекрестка!$N$78:$N$82,[1]перекрестка!$F$84:$H$88</definedName>
    <definedName name="P8_SCOPE_PER_PRT" hidden="1">[1]перекрестка!$J$84:$K$88,[1]перекрестка!$N$84:$N$88,[1]перекрестка!$F$14:$G$25,P1_SCOPE_PER_PRT,P2_SCOPE_PER_PRT,P3_SCOPE_PER_PRT,P4_SCOPE_PER_PRT</definedName>
    <definedName name="REGIONS">[1]TEHSHEET!$C$6:$C$93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CENARIOS">[1]TEHSHEET!$K$6:$K$7</definedName>
    <definedName name="SCOPE_16_PRT">P1_SCOPE_16_PRT,P2_SCOPE_16_PRT</definedName>
    <definedName name="SCOPE_17.1_PRT">'[1]17.1'!$D$14:$F$17,'[1]17.1'!$D$19:$F$22,'[1]17.1'!$I$9:$I$12,'[1]17.1'!$I$14:$I$17,'[1]17.1'!$I$19:$I$22,'[1]17.1'!$D$9:$F$12</definedName>
    <definedName name="SCOPE_17_PRT">'[1]17'!$J$39:$M$41,'[1]17'!$E$43:$H$51,'[1]17'!$J$43:$M$51,'[1]17'!$E$54:$H$56,'[1]17'!$E$58:$H$66,'[1]17'!$E$69:$M$81,'[1]17'!$E$9:$H$11,P1_SCOPE_17_PRT</definedName>
    <definedName name="SCOPE_24_LD">'[1]24'!$E$8:$J$47,'[1]24'!$E$49:$J$66</definedName>
    <definedName name="SCOPE_24_PRT">'[1]24'!$E$41:$I$41,'[1]24'!$E$34:$I$34,'[1]24'!$E$36:$I$36,'[1]24'!$E$43:$I$43</definedName>
    <definedName name="SCOPE_25_PRT">'[1]25'!$E$20:$I$20,'[1]25'!$E$34:$I$34,'[1]25'!$E$41:$I$41,'[1]25'!$E$8:$I$10</definedName>
    <definedName name="SCOPE_4_PRT">'[1]4'!$Z$27:$AC$31,'[1]4'!$F$14:$I$20,P1_SCOPE_4_PRT,P2_SCOPE_4_PRT</definedName>
    <definedName name="SCOPE_5_PRT">'[1]5'!$Z$27:$AC$31,'[1]5'!$F$14:$I$21,P1_SCOPE_5_PRT,P2_SCOPE_5_PRT</definedName>
    <definedName name="SCOPE_F1_PRT">'[1]Ф-1 (для АО-энерго)'!$D$86:$E$95,P1_SCOPE_F1_PRT,P2_SCOPE_F1_PRT,P3_SCOPE_F1_PRT,P4_SCOPE_F1_PRT</definedName>
    <definedName name="SCOPE_F2_PRT">'[1]Ф-2 (для АО-энерго)'!$C$5:$D$5,'[1]Ф-2 (для АО-энерго)'!$C$52:$C$57,'[1]Ф-2 (для АО-энерго)'!$D$57:$G$57,P1_SCOPE_F2_PRT,P2_SCOPE_F2_PRT</definedName>
    <definedName name="SCOPE_PER_PRT">P5_SCOPE_PER_PRT,P6_SCOPE_PER_PRT,P7_SCOPE_PER_PRT,P8_SCOPE_PER_PRT</definedName>
    <definedName name="SCOPE_SPR_PRT">[1]Справочники!$D$21:$J$22,[1]Справочники!$E$13:$I$14,[1]Справочники!$F$27:$H$28</definedName>
    <definedName name="SCOPE_SV_LD1">[1]свод!$E$104:$M$104,[1]свод!$E$106:$M$117,[1]свод!$E$120:$M$121,[1]свод!$E$123:$M$127,[1]свод!$E$10:$M$68,P1_SCOPE_SV_LD1</definedName>
    <definedName name="SCOPE_SV_PRT">P1_SCOPE_SV_PRT,P2_SCOPE_SV_PRT,P3_SCOPE_SV_PRT</definedName>
    <definedName name="в23ё">[0]!в23ё</definedName>
    <definedName name="вв">[0]!вв</definedName>
    <definedName name="второй">#REF!</definedName>
    <definedName name="_xlnm.Print_Titles" localSheetId="0">'5'!$A:$D</definedName>
    <definedName name="й">[0]!й</definedName>
    <definedName name="йй">[0]!йй</definedName>
    <definedName name="ке">[0]!ке</definedName>
    <definedName name="мым">[0]!мым</definedName>
    <definedName name="_xlnm.Print_Area" localSheetId="0">'5'!$A$1:$S$44</definedName>
    <definedName name="первый">#REF!</definedName>
    <definedName name="с">[0]!с</definedName>
    <definedName name="сс">[0]!сс</definedName>
    <definedName name="сссс">[0]!сссс</definedName>
    <definedName name="ссы">[0]!ссы</definedName>
    <definedName name="третий">#REF!</definedName>
    <definedName name="у">[0]!у</definedName>
    <definedName name="ц">[0]!ц</definedName>
    <definedName name="цу">[0]!цу</definedName>
    <definedName name="четвертый">#REF!</definedName>
    <definedName name="ыв">[0]!ыв</definedName>
    <definedName name="ыыыы">[0]!ыыыы</definedName>
  </definedNames>
  <calcPr calcId="125725"/>
</workbook>
</file>

<file path=xl/calcChain.xml><?xml version="1.0" encoding="utf-8"?>
<calcChain xmlns="http://schemas.openxmlformats.org/spreadsheetml/2006/main">
  <c r="S38" i="1"/>
  <c r="R38"/>
  <c r="Q38"/>
  <c r="P38"/>
  <c r="N38"/>
  <c r="M38"/>
  <c r="L38"/>
  <c r="K38"/>
  <c r="I38"/>
  <c r="H38"/>
  <c r="G38"/>
  <c r="F38"/>
  <c r="O36"/>
  <c r="J36"/>
  <c r="E36"/>
  <c r="O35"/>
  <c r="J35"/>
  <c r="E35"/>
  <c r="O34"/>
  <c r="J34"/>
  <c r="E34"/>
  <c r="O33"/>
  <c r="J33"/>
  <c r="E33"/>
  <c r="O32"/>
  <c r="J32"/>
  <c r="E32"/>
  <c r="S30"/>
  <c r="R30"/>
  <c r="Q30"/>
  <c r="P30"/>
  <c r="O30"/>
  <c r="N30"/>
  <c r="M30"/>
  <c r="L30"/>
  <c r="K30"/>
  <c r="J30"/>
  <c r="G30"/>
  <c r="E30"/>
  <c r="O28"/>
  <c r="J28"/>
  <c r="E28"/>
  <c r="O27"/>
  <c r="J27"/>
  <c r="E27"/>
  <c r="O26"/>
  <c r="J26"/>
  <c r="E26"/>
  <c r="O25"/>
  <c r="J25"/>
  <c r="E25"/>
  <c r="O23"/>
  <c r="J23"/>
  <c r="E23"/>
  <c r="O21"/>
  <c r="J21"/>
  <c r="E21"/>
  <c r="O20"/>
  <c r="J20"/>
  <c r="E20"/>
  <c r="O19"/>
  <c r="J19"/>
  <c r="E19"/>
  <c r="S13"/>
  <c r="R13"/>
  <c r="Q13"/>
  <c r="P13"/>
  <c r="N13"/>
  <c r="M13"/>
  <c r="L13"/>
  <c r="K13"/>
  <c r="I13"/>
  <c r="H13"/>
  <c r="G13"/>
  <c r="F13"/>
  <c r="S12"/>
  <c r="S29" s="1"/>
  <c r="S37" s="1"/>
  <c r="R12"/>
  <c r="R29" s="1"/>
  <c r="R37" s="1"/>
  <c r="Q12"/>
  <c r="Q29" s="1"/>
  <c r="Q37" s="1"/>
  <c r="P12"/>
  <c r="P29" s="1"/>
  <c r="O12"/>
  <c r="N12"/>
  <c r="N29" s="1"/>
  <c r="N37" s="1"/>
  <c r="M12"/>
  <c r="M29" s="1"/>
  <c r="M37" s="1"/>
  <c r="L12"/>
  <c r="L29" s="1"/>
  <c r="L37" s="1"/>
  <c r="K12"/>
  <c r="K29" s="1"/>
  <c r="J12"/>
  <c r="I12"/>
  <c r="I29" s="1"/>
  <c r="I37" s="1"/>
  <c r="H12"/>
  <c r="H29" s="1"/>
  <c r="H37" s="1"/>
  <c r="G12"/>
  <c r="G29" s="1"/>
  <c r="G37" s="1"/>
  <c r="F12"/>
  <c r="F29" s="1"/>
  <c r="E12"/>
  <c r="O11"/>
  <c r="P11" s="1"/>
  <c r="Q11" s="1"/>
  <c r="R11" s="1"/>
  <c r="S11" s="1"/>
  <c r="J11"/>
  <c r="K11" s="1"/>
  <c r="L11" s="1"/>
  <c r="M11" s="1"/>
  <c r="N11" s="1"/>
  <c r="E11"/>
  <c r="F11" s="1"/>
  <c r="G11" s="1"/>
  <c r="H11" s="1"/>
  <c r="I11" s="1"/>
  <c r="S8"/>
  <c r="R8"/>
  <c r="Q8"/>
  <c r="P8"/>
  <c r="O8"/>
  <c r="N8"/>
  <c r="M8"/>
  <c r="L8"/>
  <c r="K8"/>
  <c r="J8"/>
  <c r="I8"/>
  <c r="H8"/>
  <c r="G8"/>
  <c r="F8"/>
  <c r="E8"/>
  <c r="S7"/>
  <c r="R7"/>
  <c r="Q7"/>
  <c r="P7"/>
  <c r="O7"/>
  <c r="N7"/>
  <c r="M7"/>
  <c r="L7"/>
  <c r="K7"/>
  <c r="J7"/>
  <c r="I7"/>
  <c r="H7"/>
  <c r="G7"/>
  <c r="F7"/>
  <c r="E7"/>
  <c r="B1"/>
  <c r="F37" l="1"/>
  <c r="E29"/>
  <c r="K37"/>
  <c r="J29"/>
  <c r="J37" s="1"/>
  <c r="P37"/>
  <c r="O29"/>
  <c r="F24"/>
  <c r="G24"/>
  <c r="H24"/>
  <c r="I24"/>
  <c r="K24"/>
  <c r="L24"/>
  <c r="M24"/>
  <c r="N24"/>
  <c r="P24"/>
  <c r="Q24"/>
  <c r="R24"/>
  <c r="S24"/>
</calcChain>
</file>

<file path=xl/sharedStrings.xml><?xml version="1.0" encoding="utf-8"?>
<sst xmlns="http://schemas.openxmlformats.org/spreadsheetml/2006/main" count="138" uniqueCount="74">
  <si>
    <t xml:space="preserve"> </t>
  </si>
  <si>
    <t>Таблица № П1.5.</t>
  </si>
  <si>
    <t>Электрическая мощность по диапазонам напряжения</t>
  </si>
  <si>
    <t>№ п.п.</t>
  </si>
  <si>
    <t>Показатели</t>
  </si>
  <si>
    <t>Ед. измер</t>
  </si>
  <si>
    <t>2010г</t>
  </si>
  <si>
    <t>2011г. ожидаемый факт</t>
  </si>
  <si>
    <t>2014 факт</t>
  </si>
  <si>
    <t>Всего</t>
  </si>
  <si>
    <t>ВН</t>
  </si>
  <si>
    <t>СН1</t>
  </si>
  <si>
    <t>СН2</t>
  </si>
  <si>
    <t>НН</t>
  </si>
  <si>
    <t>ПЛАН</t>
  </si>
  <si>
    <t>РЭК</t>
  </si>
  <si>
    <t>1.</t>
  </si>
  <si>
    <t xml:space="preserve">Поступление мощности в сеть , ВСЕГО </t>
  </si>
  <si>
    <t>L1</t>
  </si>
  <si>
    <t>МВТ</t>
  </si>
  <si>
    <t>1.1.</t>
  </si>
  <si>
    <t>из смежной сети, всего</t>
  </si>
  <si>
    <t>L1.1</t>
  </si>
  <si>
    <t xml:space="preserve">    в том числе из сети</t>
  </si>
  <si>
    <t>МСК</t>
  </si>
  <si>
    <t>L1.1.1</t>
  </si>
  <si>
    <t>L1.1.2</t>
  </si>
  <si>
    <t>L1.1.3</t>
  </si>
  <si>
    <t>L1.1.4</t>
  </si>
  <si>
    <t>1.2.</t>
  </si>
  <si>
    <t xml:space="preserve">от электростанций ПЭ </t>
  </si>
  <si>
    <t>L1.2</t>
  </si>
  <si>
    <t>1.3.</t>
  </si>
  <si>
    <t>L1.3</t>
  </si>
  <si>
    <t>1.4.</t>
  </si>
  <si>
    <t xml:space="preserve">от других поставщиков </t>
  </si>
  <si>
    <t>L1.4</t>
  </si>
  <si>
    <t>2.</t>
  </si>
  <si>
    <t xml:space="preserve">Потери в сети </t>
  </si>
  <si>
    <t>L2</t>
  </si>
  <si>
    <t>то же в %</t>
  </si>
  <si>
    <t>L2.1</t>
  </si>
  <si>
    <t>ПРЦ</t>
  </si>
  <si>
    <t>в т.ч от пропуска для сбытовой компании 1</t>
  </si>
  <si>
    <t>млн.кВтч</t>
  </si>
  <si>
    <t>в т.ч от пропуска для сбытовой компании 2</t>
  </si>
  <si>
    <t>в т.ч от пропуска для сбытовой компании i</t>
  </si>
  <si>
    <t>3.</t>
  </si>
  <si>
    <r>
      <t>*</t>
    </r>
    <r>
      <rPr>
        <sz val="10"/>
        <rFont val="Times New Roman"/>
        <family val="1"/>
        <charset val="204"/>
      </rPr>
      <t xml:space="preserve"> Мощность на производ. и хоз. нужды</t>
    </r>
  </si>
  <si>
    <t>L3</t>
  </si>
  <si>
    <t>4.</t>
  </si>
  <si>
    <t>Полезный отпуск мощности потребителям</t>
  </si>
  <si>
    <t>L4</t>
  </si>
  <si>
    <t>4.1.</t>
  </si>
  <si>
    <t>заявленная (расчетная) мощность собств. потр. (согл. П. 1.6)</t>
  </si>
  <si>
    <t>L4.1</t>
  </si>
  <si>
    <t>из них:</t>
  </si>
  <si>
    <t>потребителям, присоединенным к центру питания (подстанции)</t>
  </si>
  <si>
    <t>L4.1.1</t>
  </si>
  <si>
    <t>потребителям присоединенным к сетям МСК (последняя миля)</t>
  </si>
  <si>
    <t>L4.1.2</t>
  </si>
  <si>
    <t>потребителям присоединенным к сетям генераторного напряжения</t>
  </si>
  <si>
    <t>L4.2</t>
  </si>
  <si>
    <t>4.2.</t>
  </si>
  <si>
    <t>сальдо переток в смежные сетевые организации</t>
  </si>
  <si>
    <t>L4.3</t>
  </si>
  <si>
    <t>4.3.</t>
  </si>
  <si>
    <t>сальдо переток в сопредельные регионы</t>
  </si>
  <si>
    <t>L4.4</t>
  </si>
  <si>
    <t>5.</t>
  </si>
  <si>
    <t>проверка</t>
  </si>
  <si>
    <t>L5</t>
  </si>
  <si>
    <t>6.</t>
  </si>
  <si>
    <t>проверка (полезный отпуск сист 5 - полезный отпуск лист 6)</t>
  </si>
</sst>
</file>

<file path=xl/styles.xml><?xml version="1.0" encoding="utf-8"?>
<styleSheet xmlns="http://schemas.openxmlformats.org/spreadsheetml/2006/main">
  <numFmts count="7">
    <numFmt numFmtId="41" formatCode="_-* #,##0_р_._-;\-* #,##0_р_._-;_-* &quot;-&quot;_р_._-;_-@_-"/>
    <numFmt numFmtId="43" formatCode="_-* #,##0.00_р_._-;\-* #,##0.00_р_._-;_-* &quot;-&quot;??_р_._-;_-@_-"/>
    <numFmt numFmtId="164" formatCode="0.000"/>
    <numFmt numFmtId="165" formatCode="0.000000"/>
    <numFmt numFmtId="166" formatCode="#,##0.000000"/>
    <numFmt numFmtId="167" formatCode="&quot;$&quot;#,##0_);[Red]\(&quot;$&quot;#,##0\)"/>
    <numFmt numFmtId="168" formatCode="General_)"/>
  </numFmts>
  <fonts count="21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MS Sans Serif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0">
    <xf numFmtId="0" fontId="0" fillId="0" borderId="0"/>
    <xf numFmtId="167" fontId="8" fillId="0" borderId="0" applyFont="0" applyFill="0" applyBorder="0" applyAlignment="0" applyProtection="0"/>
    <xf numFmtId="49" fontId="9" fillId="0" borderId="0" applyBorder="0">
      <alignment vertical="top"/>
    </xf>
    <xf numFmtId="0" fontId="10" fillId="0" borderId="0"/>
    <xf numFmtId="0" fontId="11" fillId="0" borderId="0" applyNumberFormat="0">
      <alignment horizontal="left"/>
    </xf>
    <xf numFmtId="168" fontId="12" fillId="0" borderId="24">
      <protection locked="0"/>
    </xf>
    <xf numFmtId="0" fontId="13" fillId="0" borderId="0" applyBorder="0">
      <alignment horizontal="center" vertical="center" wrapText="1"/>
    </xf>
    <xf numFmtId="0" fontId="14" fillId="0" borderId="25" applyBorder="0">
      <alignment horizontal="center" vertical="center" wrapText="1"/>
    </xf>
    <xf numFmtId="168" fontId="15" fillId="4" borderId="24"/>
    <xf numFmtId="4" fontId="9" fillId="3" borderId="1" applyBorder="0">
      <alignment horizontal="right"/>
    </xf>
    <xf numFmtId="0" fontId="16" fillId="2" borderId="0" applyFill="0">
      <alignment wrapText="1"/>
    </xf>
    <xf numFmtId="0" fontId="17" fillId="0" borderId="0">
      <alignment horizontal="center" vertical="top" wrapText="1"/>
    </xf>
    <xf numFmtId="0" fontId="18" fillId="0" borderId="0">
      <alignment horizontal="centerContinuous" vertical="center" wrapText="1"/>
    </xf>
    <xf numFmtId="0" fontId="19" fillId="0" borderId="0"/>
    <xf numFmtId="49" fontId="16" fillId="0" borderId="0">
      <alignment horizontal="center"/>
    </xf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" fontId="9" fillId="2" borderId="0" applyBorder="0">
      <alignment horizontal="right"/>
    </xf>
    <xf numFmtId="4" fontId="9" fillId="5" borderId="5" applyBorder="0">
      <alignment horizontal="right"/>
    </xf>
    <xf numFmtId="4" fontId="9" fillId="2" borderId="1" applyFont="0" applyBorder="0">
      <alignment horizontal="right"/>
    </xf>
  </cellStyleXfs>
  <cellXfs count="106">
    <xf numFmtId="0" fontId="0" fillId="0" borderId="0" xfId="0"/>
    <xf numFmtId="0" fontId="1" fillId="0" borderId="0" xfId="0" applyFont="1" applyProtection="1"/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164" fontId="1" fillId="0" borderId="0" xfId="0" applyNumberFormat="1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1" fillId="0" borderId="0" xfId="0" applyFont="1" applyFill="1" applyProtection="1"/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1" xfId="0" applyFont="1" applyBorder="1" applyProtection="1"/>
    <xf numFmtId="0" fontId="5" fillId="0" borderId="0" xfId="0" applyFont="1" applyFill="1" applyProtection="1"/>
    <xf numFmtId="0" fontId="5" fillId="0" borderId="0" xfId="0" applyFont="1" applyProtection="1"/>
    <xf numFmtId="0" fontId="5" fillId="0" borderId="1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" xfId="0" applyFont="1" applyFill="1" applyBorder="1" applyAlignment="1" applyProtection="1">
      <alignment vertical="justify"/>
    </xf>
    <xf numFmtId="0" fontId="5" fillId="0" borderId="1" xfId="0" applyFont="1" applyFill="1" applyBorder="1" applyProtection="1"/>
    <xf numFmtId="165" fontId="5" fillId="2" borderId="2" xfId="0" applyNumberFormat="1" applyFont="1" applyFill="1" applyBorder="1" applyProtection="1"/>
    <xf numFmtId="165" fontId="5" fillId="2" borderId="6" xfId="0" applyNumberFormat="1" applyFont="1" applyFill="1" applyBorder="1" applyProtection="1"/>
    <xf numFmtId="165" fontId="5" fillId="2" borderId="17" xfId="0" applyNumberFormat="1" applyFont="1" applyFill="1" applyBorder="1" applyProtection="1"/>
    <xf numFmtId="165" fontId="5" fillId="2" borderId="5" xfId="0" applyNumberFormat="1" applyFont="1" applyFill="1" applyBorder="1" applyProtection="1"/>
    <xf numFmtId="165" fontId="5" fillId="2" borderId="7" xfId="0" applyNumberFormat="1" applyFont="1" applyFill="1" applyBorder="1" applyProtection="1"/>
    <xf numFmtId="165" fontId="5" fillId="2" borderId="1" xfId="0" applyNumberFormat="1" applyFont="1" applyFill="1" applyBorder="1" applyProtection="1"/>
    <xf numFmtId="165" fontId="5" fillId="2" borderId="8" xfId="0" applyNumberFormat="1" applyFont="1" applyFill="1" applyBorder="1" applyProtection="1"/>
    <xf numFmtId="165" fontId="5" fillId="2" borderId="9" xfId="0" applyNumberFormat="1" applyFont="1" applyFill="1" applyBorder="1" applyProtection="1"/>
    <xf numFmtId="165" fontId="5" fillId="2" borderId="10" xfId="0" applyNumberFormat="1" applyFont="1" applyFill="1" applyBorder="1" applyProtection="1"/>
    <xf numFmtId="165" fontId="5" fillId="2" borderId="11" xfId="0" applyNumberFormat="1" applyFont="1" applyFill="1" applyBorder="1" applyProtection="1"/>
    <xf numFmtId="0" fontId="5" fillId="0" borderId="1" xfId="0" applyFont="1" applyBorder="1" applyAlignment="1" applyProtection="1">
      <alignment vertical="justify"/>
    </xf>
    <xf numFmtId="165" fontId="5" fillId="0" borderId="8" xfId="0" applyNumberFormat="1" applyFont="1" applyBorder="1" applyProtection="1">
      <protection locked="0"/>
    </xf>
    <xf numFmtId="165" fontId="5" fillId="0" borderId="1" xfId="0" applyNumberFormat="1" applyFont="1" applyBorder="1" applyProtection="1">
      <protection locked="0"/>
    </xf>
    <xf numFmtId="165" fontId="5" fillId="0" borderId="9" xfId="0" applyNumberFormat="1" applyFont="1" applyBorder="1" applyProtection="1">
      <protection locked="0"/>
    </xf>
    <xf numFmtId="165" fontId="5" fillId="0" borderId="10" xfId="0" applyNumberFormat="1" applyFont="1" applyBorder="1" applyProtection="1">
      <protection locked="0"/>
    </xf>
    <xf numFmtId="165" fontId="5" fillId="0" borderId="11" xfId="0" applyNumberFormat="1" applyFont="1" applyBorder="1" applyProtection="1">
      <protection locked="0"/>
    </xf>
    <xf numFmtId="165" fontId="5" fillId="3" borderId="1" xfId="0" applyNumberFormat="1" applyFont="1" applyFill="1" applyBorder="1" applyProtection="1">
      <protection locked="0"/>
    </xf>
    <xf numFmtId="165" fontId="5" fillId="3" borderId="9" xfId="0" applyNumberFormat="1" applyFont="1" applyFill="1" applyBorder="1" applyProtection="1">
      <protection locked="0"/>
    </xf>
    <xf numFmtId="165" fontId="5" fillId="3" borderId="11" xfId="0" applyNumberFormat="1" applyFont="1" applyFill="1" applyBorder="1" applyProtection="1">
      <protection locked="0"/>
    </xf>
    <xf numFmtId="165" fontId="5" fillId="0" borderId="8" xfId="0" applyNumberFormat="1" applyFont="1" applyBorder="1" applyProtection="1"/>
    <xf numFmtId="165" fontId="5" fillId="0" borderId="1" xfId="0" applyNumberFormat="1" applyFont="1" applyFill="1" applyBorder="1" applyProtection="1"/>
    <xf numFmtId="0" fontId="5" fillId="0" borderId="1" xfId="0" applyFont="1" applyFill="1" applyBorder="1" applyAlignment="1" applyProtection="1">
      <alignment vertical="justify"/>
      <protection locked="0"/>
    </xf>
    <xf numFmtId="0" fontId="7" fillId="0" borderId="1" xfId="0" applyFont="1" applyFill="1" applyBorder="1" applyAlignment="1" applyProtection="1">
      <alignment vertical="justify"/>
      <protection locked="0"/>
    </xf>
    <xf numFmtId="165" fontId="5" fillId="0" borderId="8" xfId="0" applyNumberFormat="1" applyFont="1" applyFill="1" applyBorder="1" applyProtection="1"/>
    <xf numFmtId="165" fontId="5" fillId="0" borderId="1" xfId="0" applyNumberFormat="1" applyFont="1" applyFill="1" applyBorder="1" applyProtection="1">
      <protection locked="0"/>
    </xf>
    <xf numFmtId="165" fontId="5" fillId="0" borderId="9" xfId="0" applyNumberFormat="1" applyFont="1" applyFill="1" applyBorder="1" applyProtection="1">
      <protection locked="0"/>
    </xf>
    <xf numFmtId="0" fontId="5" fillId="2" borderId="1" xfId="0" applyFont="1" applyFill="1" applyBorder="1" applyProtection="1"/>
    <xf numFmtId="166" fontId="5" fillId="2" borderId="8" xfId="0" applyNumberFormat="1" applyFont="1" applyFill="1" applyBorder="1" applyProtection="1">
      <protection locked="0"/>
    </xf>
    <xf numFmtId="166" fontId="5" fillId="3" borderId="1" xfId="0" applyNumberFormat="1" applyFont="1" applyFill="1" applyBorder="1" applyProtection="1">
      <protection locked="0"/>
    </xf>
    <xf numFmtId="166" fontId="5" fillId="3" borderId="9" xfId="0" applyNumberFormat="1" applyFont="1" applyFill="1" applyBorder="1" applyProtection="1">
      <protection locked="0"/>
    </xf>
    <xf numFmtId="166" fontId="5" fillId="2" borderId="10" xfId="0" applyNumberFormat="1" applyFont="1" applyFill="1" applyBorder="1" applyProtection="1">
      <protection locked="0"/>
    </xf>
    <xf numFmtId="166" fontId="5" fillId="3" borderId="11" xfId="0" applyNumberFormat="1" applyFont="1" applyFill="1" applyBorder="1" applyProtection="1">
      <protection locked="0"/>
    </xf>
    <xf numFmtId="166" fontId="5" fillId="2" borderId="1" xfId="0" applyNumberFormat="1" applyFont="1" applyFill="1" applyBorder="1" applyProtection="1">
      <protection locked="0"/>
    </xf>
    <xf numFmtId="0" fontId="7" fillId="0" borderId="0" xfId="0" applyFont="1" applyFill="1" applyProtection="1"/>
    <xf numFmtId="0" fontId="6" fillId="0" borderId="1" xfId="0" applyFont="1" applyFill="1" applyBorder="1" applyAlignment="1" applyProtection="1">
      <alignment vertical="justify"/>
    </xf>
    <xf numFmtId="165" fontId="5" fillId="0" borderId="9" xfId="0" applyNumberFormat="1" applyFont="1" applyFill="1" applyBorder="1" applyProtection="1"/>
    <xf numFmtId="166" fontId="5" fillId="2" borderId="1" xfId="0" applyNumberFormat="1" applyFont="1" applyFill="1" applyBorder="1" applyProtection="1"/>
    <xf numFmtId="166" fontId="5" fillId="0" borderId="1" xfId="0" applyNumberFormat="1" applyFont="1" applyBorder="1" applyProtection="1">
      <protection locked="0"/>
    </xf>
    <xf numFmtId="0" fontId="5" fillId="3" borderId="0" xfId="0" applyFont="1" applyFill="1" applyProtection="1">
      <protection locked="0"/>
    </xf>
    <xf numFmtId="165" fontId="5" fillId="0" borderId="12" xfId="0" applyNumberFormat="1" applyFont="1" applyBorder="1" applyProtection="1"/>
    <xf numFmtId="165" fontId="5" fillId="0" borderId="13" xfId="0" applyNumberFormat="1" applyFont="1" applyBorder="1" applyProtection="1"/>
    <xf numFmtId="165" fontId="5" fillId="0" borderId="1" xfId="0" applyNumberFormat="1" applyFont="1" applyBorder="1" applyProtection="1"/>
    <xf numFmtId="165" fontId="5" fillId="0" borderId="11" xfId="0" applyNumberFormat="1" applyFont="1" applyBorder="1" applyProtection="1"/>
    <xf numFmtId="166" fontId="5" fillId="0" borderId="1" xfId="0" applyNumberFormat="1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8" xfId="0" applyFont="1" applyBorder="1" applyProtection="1"/>
    <xf numFmtId="165" fontId="5" fillId="0" borderId="19" xfId="0" applyNumberFormat="1" applyFont="1" applyBorder="1" applyProtection="1"/>
    <xf numFmtId="165" fontId="5" fillId="0" borderId="20" xfId="0" applyNumberFormat="1" applyFont="1" applyBorder="1" applyProtection="1"/>
    <xf numFmtId="0" fontId="5" fillId="0" borderId="21" xfId="0" applyFont="1" applyBorder="1" applyProtection="1"/>
    <xf numFmtId="165" fontId="5" fillId="0" borderId="22" xfId="0" applyNumberFormat="1" applyFont="1" applyBorder="1" applyProtection="1"/>
    <xf numFmtId="165" fontId="5" fillId="0" borderId="23" xfId="0" applyNumberFormat="1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2" fontId="7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vertical="justify"/>
    </xf>
    <xf numFmtId="0" fontId="5" fillId="0" borderId="1" xfId="0" applyFont="1" applyBorder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</cellXfs>
  <cellStyles count="20">
    <cellStyle name="Currency [0]" xfId="1"/>
    <cellStyle name="Normal_Form2.1" xfId="2"/>
    <cellStyle name="Normal1" xfId="3"/>
    <cellStyle name="Price_Body" xfId="4"/>
    <cellStyle name="Беззащитный" xfId="5"/>
    <cellStyle name="Заголовок" xfId="6"/>
    <cellStyle name="ЗаголовокСтолбца" xfId="7"/>
    <cellStyle name="Защитный" xfId="8"/>
    <cellStyle name="Значение" xfId="9"/>
    <cellStyle name="Мои наименования показателей" xfId="10"/>
    <cellStyle name="Мой заголовок" xfId="11"/>
    <cellStyle name="Мой заголовок листа" xfId="12"/>
    <cellStyle name="Обычный" xfId="0" builtinId="0"/>
    <cellStyle name="Стиль 1" xfId="13"/>
    <cellStyle name="Текстовый" xfId="14"/>
    <cellStyle name="Тысячи [0]_3Com" xfId="15"/>
    <cellStyle name="Тысячи_3Com" xfId="16"/>
    <cellStyle name="Формула" xfId="17"/>
    <cellStyle name="ФормулаВБ" xfId="18"/>
    <cellStyle name="ФормулаНаКонтроль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69;&#106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инструкция"/>
      <sheetName val="3"/>
      <sheetName val="4"/>
      <sheetName val="5"/>
      <sheetName val="6"/>
      <sheetName val="1.30 на 2015 год"/>
    </sheetNames>
    <sheetDataSet>
      <sheetData sheetId="0"/>
      <sheetData sheetId="1"/>
      <sheetData sheetId="2">
        <row r="1">
          <cell r="B1" t="str">
            <v>ОАО "Новокузнецкие электрические сети"</v>
          </cell>
        </row>
      </sheetData>
      <sheetData sheetId="3"/>
      <sheetData sheetId="4"/>
      <sheetData sheetId="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132">
          <cell r="H132">
            <v>182.3076289204333</v>
          </cell>
          <cell r="I132">
            <v>137.734387</v>
          </cell>
          <cell r="J132">
            <v>35.577866999999998</v>
          </cell>
          <cell r="K132">
            <v>7.4560702883825174</v>
          </cell>
          <cell r="L132">
            <v>1.539304632050803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60"/>
    <pageSetUpPr fitToPage="1"/>
  </sheetPr>
  <dimension ref="A1:W46"/>
  <sheetViews>
    <sheetView tabSelected="1" zoomScale="85" zoomScaleNormal="100" zoomScaleSheetLayoutView="100" workbookViewId="0">
      <selection activeCell="Q20" sqref="Q20"/>
    </sheetView>
  </sheetViews>
  <sheetFormatPr defaultRowHeight="12.75"/>
  <cols>
    <col min="1" max="1" width="6.5703125" style="9" customWidth="1"/>
    <col min="2" max="2" width="24.28515625" style="9" customWidth="1"/>
    <col min="3" max="3" width="0" style="9" hidden="1" customWidth="1"/>
    <col min="4" max="4" width="9.140625" style="10"/>
    <col min="5" max="5" width="10.85546875" style="9" hidden="1" customWidth="1"/>
    <col min="6" max="6" width="11.28515625" style="9" hidden="1" customWidth="1"/>
    <col min="7" max="7" width="11.85546875" style="9" hidden="1" customWidth="1"/>
    <col min="8" max="8" width="12.42578125" style="9" hidden="1" customWidth="1"/>
    <col min="9" max="10" width="10.85546875" style="9" hidden="1" customWidth="1"/>
    <col min="11" max="11" width="13.28515625" style="9" hidden="1" customWidth="1"/>
    <col min="12" max="12" width="12.85546875" style="9" hidden="1" customWidth="1"/>
    <col min="13" max="13" width="12.42578125" style="9" hidden="1" customWidth="1"/>
    <col min="14" max="14" width="10.28515625" style="9" hidden="1" customWidth="1"/>
    <col min="15" max="15" width="10.85546875" style="9" customWidth="1"/>
    <col min="16" max="16" width="12.5703125" style="9" customWidth="1"/>
    <col min="17" max="17" width="11.85546875" style="9" customWidth="1"/>
    <col min="18" max="18" width="12.42578125" style="9" customWidth="1"/>
    <col min="19" max="19" width="12" style="9" customWidth="1"/>
    <col min="20" max="16384" width="9.140625" style="9"/>
  </cols>
  <sheetData>
    <row r="1" spans="1:20" s="1" customFormat="1" ht="18.75">
      <c r="A1" s="1" t="s">
        <v>0</v>
      </c>
      <c r="B1" s="2" t="str">
        <f>'[3]3'!B1</f>
        <v>ОАО "Новокузнецкие электрические сети"</v>
      </c>
      <c r="D1" s="3"/>
      <c r="H1" s="4" t="s">
        <v>1</v>
      </c>
      <c r="M1" s="4" t="s">
        <v>1</v>
      </c>
      <c r="R1" s="4" t="s">
        <v>1</v>
      </c>
    </row>
    <row r="2" spans="1:20" s="1" customFormat="1" ht="18.75">
      <c r="B2" s="2"/>
      <c r="D2" s="3"/>
      <c r="H2" s="4"/>
      <c r="M2" s="4"/>
      <c r="R2" s="4"/>
    </row>
    <row r="3" spans="1:20" s="1" customFormat="1" ht="15.75">
      <c r="A3" s="5" t="s">
        <v>2</v>
      </c>
      <c r="B3" s="6"/>
      <c r="C3" s="7"/>
      <c r="D3" s="7"/>
      <c r="O3" s="8"/>
      <c r="P3" s="8"/>
      <c r="Q3" s="8"/>
      <c r="R3" s="8"/>
      <c r="S3" s="8"/>
      <c r="T3" s="8"/>
    </row>
    <row r="4" spans="1:20" ht="13.5" thickBot="1">
      <c r="J4" s="11"/>
      <c r="K4" s="11"/>
      <c r="L4" s="11"/>
      <c r="M4" s="11"/>
      <c r="O4" s="12"/>
      <c r="P4" s="12"/>
      <c r="Q4" s="12"/>
      <c r="R4" s="12"/>
      <c r="S4" s="12"/>
      <c r="T4" s="11"/>
    </row>
    <row r="5" spans="1:20" s="15" customFormat="1">
      <c r="A5" s="96" t="s">
        <v>3</v>
      </c>
      <c r="B5" s="97" t="s">
        <v>4</v>
      </c>
      <c r="C5" s="13"/>
      <c r="D5" s="98" t="s">
        <v>5</v>
      </c>
      <c r="E5" s="99" t="s">
        <v>6</v>
      </c>
      <c r="F5" s="100"/>
      <c r="G5" s="100"/>
      <c r="H5" s="100"/>
      <c r="I5" s="101"/>
      <c r="J5" s="102" t="s">
        <v>7</v>
      </c>
      <c r="K5" s="103"/>
      <c r="L5" s="103"/>
      <c r="M5" s="103"/>
      <c r="N5" s="104"/>
      <c r="O5" s="105" t="s">
        <v>8</v>
      </c>
      <c r="P5" s="105"/>
      <c r="Q5" s="105"/>
      <c r="R5" s="105"/>
      <c r="S5" s="105"/>
      <c r="T5" s="14"/>
    </row>
    <row r="6" spans="1:20" s="23" customFormat="1">
      <c r="A6" s="96"/>
      <c r="B6" s="97"/>
      <c r="C6" s="16"/>
      <c r="D6" s="98"/>
      <c r="E6" s="17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19" t="s">
        <v>9</v>
      </c>
      <c r="K6" s="16" t="s">
        <v>10</v>
      </c>
      <c r="L6" s="16" t="s">
        <v>11</v>
      </c>
      <c r="M6" s="16" t="s">
        <v>12</v>
      </c>
      <c r="N6" s="20" t="s">
        <v>13</v>
      </c>
      <c r="O6" s="21" t="s">
        <v>9</v>
      </c>
      <c r="P6" s="21" t="s">
        <v>10</v>
      </c>
      <c r="Q6" s="21" t="s">
        <v>11</v>
      </c>
      <c r="R6" s="21" t="s">
        <v>12</v>
      </c>
      <c r="S6" s="21" t="s">
        <v>13</v>
      </c>
      <c r="T6" s="22"/>
    </row>
    <row r="7" spans="1:20" s="23" customFormat="1" ht="12.75" hidden="1" customHeight="1">
      <c r="A7" s="16"/>
      <c r="B7" s="16"/>
      <c r="C7" s="16"/>
      <c r="D7" s="98"/>
      <c r="E7" s="17" t="str">
        <f>E5</f>
        <v>2010г</v>
      </c>
      <c r="F7" s="16" t="str">
        <f>E5</f>
        <v>2010г</v>
      </c>
      <c r="G7" s="16" t="str">
        <f>E5</f>
        <v>2010г</v>
      </c>
      <c r="H7" s="16" t="str">
        <f>E5</f>
        <v>2010г</v>
      </c>
      <c r="I7" s="18" t="str">
        <f>E5</f>
        <v>2010г</v>
      </c>
      <c r="J7" s="19" t="str">
        <f>J5</f>
        <v>2011г. ожидаемый факт</v>
      </c>
      <c r="K7" s="16" t="str">
        <f>J5</f>
        <v>2011г. ожидаемый факт</v>
      </c>
      <c r="L7" s="16" t="str">
        <f>J5</f>
        <v>2011г. ожидаемый факт</v>
      </c>
      <c r="M7" s="16" t="str">
        <f>J5</f>
        <v>2011г. ожидаемый факт</v>
      </c>
      <c r="N7" s="20" t="str">
        <f>J5</f>
        <v>2011г. ожидаемый факт</v>
      </c>
      <c r="O7" s="21" t="str">
        <f>O5</f>
        <v>2014 факт</v>
      </c>
      <c r="P7" s="21" t="str">
        <f>O5</f>
        <v>2014 факт</v>
      </c>
      <c r="Q7" s="21" t="str">
        <f>O5</f>
        <v>2014 факт</v>
      </c>
      <c r="R7" s="21" t="str">
        <f>O5</f>
        <v>2014 факт</v>
      </c>
      <c r="S7" s="21" t="str">
        <f>O5</f>
        <v>2014 факт</v>
      </c>
      <c r="T7" s="22"/>
    </row>
    <row r="8" spans="1:20" s="23" customFormat="1" ht="12.75" hidden="1" customHeight="1">
      <c r="A8" s="16"/>
      <c r="B8" s="16"/>
      <c r="C8" s="16"/>
      <c r="D8" s="98"/>
      <c r="E8" s="17" t="str">
        <f>E6</f>
        <v>Всего</v>
      </c>
      <c r="F8" s="16" t="str">
        <f>F6</f>
        <v>ВН</v>
      </c>
      <c r="G8" s="16" t="str">
        <f>G6</f>
        <v>СН1</v>
      </c>
      <c r="H8" s="16" t="str">
        <f>H6</f>
        <v>СН2</v>
      </c>
      <c r="I8" s="18" t="str">
        <f>I6</f>
        <v>НН</v>
      </c>
      <c r="J8" s="19" t="str">
        <f>J6</f>
        <v>Всего</v>
      </c>
      <c r="K8" s="16" t="str">
        <f>K6</f>
        <v>ВН</v>
      </c>
      <c r="L8" s="16" t="str">
        <f>L6</f>
        <v>СН1</v>
      </c>
      <c r="M8" s="16" t="str">
        <f>M6</f>
        <v>СН2</v>
      </c>
      <c r="N8" s="20" t="str">
        <f>N6</f>
        <v>НН</v>
      </c>
      <c r="O8" s="21" t="str">
        <f>O6</f>
        <v>Всего</v>
      </c>
      <c r="P8" s="21" t="str">
        <f>P6</f>
        <v>ВН</v>
      </c>
      <c r="Q8" s="21" t="str">
        <f>Q6</f>
        <v>СН1</v>
      </c>
      <c r="R8" s="21" t="str">
        <f>R6</f>
        <v>СН2</v>
      </c>
      <c r="S8" s="21" t="str">
        <f>S6</f>
        <v>НН</v>
      </c>
      <c r="T8" s="22"/>
    </row>
    <row r="9" spans="1:20" s="23" customFormat="1" ht="12.75" hidden="1" customHeight="1">
      <c r="A9" s="16"/>
      <c r="B9" s="16"/>
      <c r="C9" s="16"/>
      <c r="D9" s="98"/>
      <c r="E9" s="17" t="s">
        <v>14</v>
      </c>
      <c r="F9" s="16" t="s">
        <v>14</v>
      </c>
      <c r="G9" s="16" t="s">
        <v>14</v>
      </c>
      <c r="H9" s="16" t="s">
        <v>14</v>
      </c>
      <c r="I9" s="18" t="s">
        <v>14</v>
      </c>
      <c r="J9" s="19" t="s">
        <v>14</v>
      </c>
      <c r="K9" s="16" t="s">
        <v>14</v>
      </c>
      <c r="L9" s="16" t="s">
        <v>14</v>
      </c>
      <c r="M9" s="16" t="s">
        <v>14</v>
      </c>
      <c r="N9" s="20" t="s">
        <v>14</v>
      </c>
      <c r="O9" s="21" t="s">
        <v>14</v>
      </c>
      <c r="P9" s="21" t="s">
        <v>14</v>
      </c>
      <c r="Q9" s="21" t="s">
        <v>14</v>
      </c>
      <c r="R9" s="21" t="s">
        <v>14</v>
      </c>
      <c r="S9" s="21" t="s">
        <v>14</v>
      </c>
      <c r="T9" s="22"/>
    </row>
    <row r="10" spans="1:20" s="23" customFormat="1" ht="12.75" hidden="1" customHeight="1">
      <c r="A10" s="16"/>
      <c r="B10" s="16"/>
      <c r="C10" s="16"/>
      <c r="D10" s="98"/>
      <c r="E10" s="17" t="s">
        <v>15</v>
      </c>
      <c r="F10" s="16" t="s">
        <v>15</v>
      </c>
      <c r="G10" s="16" t="s">
        <v>15</v>
      </c>
      <c r="H10" s="16" t="s">
        <v>15</v>
      </c>
      <c r="I10" s="18" t="s">
        <v>15</v>
      </c>
      <c r="J10" s="19" t="s">
        <v>15</v>
      </c>
      <c r="K10" s="16" t="s">
        <v>15</v>
      </c>
      <c r="L10" s="16" t="s">
        <v>15</v>
      </c>
      <c r="M10" s="16" t="s">
        <v>15</v>
      </c>
      <c r="N10" s="20" t="s">
        <v>15</v>
      </c>
      <c r="O10" s="21" t="s">
        <v>15</v>
      </c>
      <c r="P10" s="21" t="s">
        <v>15</v>
      </c>
      <c r="Q10" s="21" t="s">
        <v>15</v>
      </c>
      <c r="R10" s="21" t="s">
        <v>15</v>
      </c>
      <c r="S10" s="21" t="s">
        <v>15</v>
      </c>
      <c r="T10" s="22"/>
    </row>
    <row r="11" spans="1:20" s="23" customFormat="1" ht="13.5" thickBot="1">
      <c r="A11" s="16">
        <v>1</v>
      </c>
      <c r="B11" s="16">
        <v>2</v>
      </c>
      <c r="C11" s="16"/>
      <c r="D11" s="98"/>
      <c r="E11" s="24">
        <f>1</f>
        <v>1</v>
      </c>
      <c r="F11" s="25">
        <f>E11+1</f>
        <v>2</v>
      </c>
      <c r="G11" s="25">
        <f>F11+1</f>
        <v>3</v>
      </c>
      <c r="H11" s="25">
        <f>G11+1</f>
        <v>4</v>
      </c>
      <c r="I11" s="26">
        <f>H11+1</f>
        <v>5</v>
      </c>
      <c r="J11" s="27">
        <f>1</f>
        <v>1</v>
      </c>
      <c r="K11" s="25">
        <f>J11+1</f>
        <v>2</v>
      </c>
      <c r="L11" s="25">
        <f>K11+1</f>
        <v>3</v>
      </c>
      <c r="M11" s="25">
        <f>L11+1</f>
        <v>4</v>
      </c>
      <c r="N11" s="28">
        <f>M11+1</f>
        <v>5</v>
      </c>
      <c r="O11" s="21">
        <f>1</f>
        <v>1</v>
      </c>
      <c r="P11" s="21">
        <f>O11+1</f>
        <v>2</v>
      </c>
      <c r="Q11" s="21">
        <f>P11+1</f>
        <v>3</v>
      </c>
      <c r="R11" s="21">
        <f>Q11+1</f>
        <v>4</v>
      </c>
      <c r="S11" s="21">
        <f>R11+1</f>
        <v>5</v>
      </c>
      <c r="T11" s="22"/>
    </row>
    <row r="12" spans="1:20" s="14" customFormat="1" ht="25.5">
      <c r="A12" s="21" t="s">
        <v>16</v>
      </c>
      <c r="B12" s="29" t="s">
        <v>17</v>
      </c>
      <c r="C12" s="30" t="s">
        <v>18</v>
      </c>
      <c r="D12" s="21" t="s">
        <v>19</v>
      </c>
      <c r="E12" s="31">
        <f t="shared" ref="E12:S12" si="0">E13+E19+E20+E21</f>
        <v>0</v>
      </c>
      <c r="F12" s="32">
        <f>F13+F19+F20+F21</f>
        <v>0</v>
      </c>
      <c r="G12" s="32">
        <f>G13+G19+G20+G21</f>
        <v>0</v>
      </c>
      <c r="H12" s="32">
        <f>H13+H19+H20+H21</f>
        <v>0</v>
      </c>
      <c r="I12" s="33">
        <f t="shared" si="0"/>
        <v>0</v>
      </c>
      <c r="J12" s="34">
        <f t="shared" si="0"/>
        <v>0</v>
      </c>
      <c r="K12" s="32">
        <f t="shared" si="0"/>
        <v>0</v>
      </c>
      <c r="L12" s="32">
        <f t="shared" si="0"/>
        <v>0</v>
      </c>
      <c r="M12" s="32">
        <f t="shared" si="0"/>
        <v>0</v>
      </c>
      <c r="N12" s="35">
        <f t="shared" si="0"/>
        <v>0</v>
      </c>
      <c r="O12" s="36">
        <f t="shared" si="0"/>
        <v>187.36284099999997</v>
      </c>
      <c r="P12" s="36">
        <f t="shared" si="0"/>
        <v>141.42637099999999</v>
      </c>
      <c r="Q12" s="36">
        <f t="shared" si="0"/>
        <v>47.218319999999999</v>
      </c>
      <c r="R12" s="36">
        <f t="shared" si="0"/>
        <v>13.262281999999999</v>
      </c>
      <c r="S12" s="36">
        <f t="shared" si="0"/>
        <v>1.860101</v>
      </c>
    </row>
    <row r="13" spans="1:20" s="14" customFormat="1">
      <c r="A13" s="21" t="s">
        <v>20</v>
      </c>
      <c r="B13" s="29" t="s">
        <v>21</v>
      </c>
      <c r="C13" s="30" t="s">
        <v>22</v>
      </c>
      <c r="D13" s="21" t="s">
        <v>19</v>
      </c>
      <c r="E13" s="37"/>
      <c r="F13" s="36">
        <f>F15+F16+F17+F18</f>
        <v>0</v>
      </c>
      <c r="G13" s="36">
        <f>G15+G16+G17+G18</f>
        <v>0</v>
      </c>
      <c r="H13" s="36">
        <f>H15+H16+H17+H18</f>
        <v>0</v>
      </c>
      <c r="I13" s="38">
        <f>I15+I16+I17+I18</f>
        <v>0</v>
      </c>
      <c r="J13" s="39"/>
      <c r="K13" s="36">
        <f>K15+K16+K17+K18</f>
        <v>0</v>
      </c>
      <c r="L13" s="36">
        <f>L15+L16+L17+L18</f>
        <v>0</v>
      </c>
      <c r="M13" s="36">
        <f>M15+M16+M17+M18</f>
        <v>0</v>
      </c>
      <c r="N13" s="40">
        <f>N15+N16+N17+N18</f>
        <v>0</v>
      </c>
      <c r="O13" s="36"/>
      <c r="P13" s="36">
        <f>P15+P16+P17+P18</f>
        <v>0</v>
      </c>
      <c r="Q13" s="36">
        <f>Q15+Q16+Q17+Q18</f>
        <v>3.6919840000000002</v>
      </c>
      <c r="R13" s="36">
        <f>R15+R16+R17+R18</f>
        <v>10.852148</v>
      </c>
      <c r="S13" s="36">
        <f>S15+S16+S17+S18</f>
        <v>1.860101</v>
      </c>
    </row>
    <row r="14" spans="1:20">
      <c r="A14" s="16"/>
      <c r="B14" s="41" t="s">
        <v>23</v>
      </c>
      <c r="C14" s="13"/>
      <c r="D14" s="16"/>
      <c r="E14" s="42"/>
      <c r="F14" s="43"/>
      <c r="G14" s="43"/>
      <c r="H14" s="43"/>
      <c r="I14" s="44"/>
      <c r="J14" s="45"/>
      <c r="K14" s="43"/>
      <c r="L14" s="43"/>
      <c r="M14" s="43"/>
      <c r="N14" s="46"/>
      <c r="O14" s="43"/>
      <c r="P14" s="43"/>
      <c r="Q14" s="43"/>
      <c r="R14" s="43"/>
      <c r="S14" s="43"/>
    </row>
    <row r="15" spans="1:20">
      <c r="A15" s="16"/>
      <c r="B15" s="41" t="s">
        <v>24</v>
      </c>
      <c r="C15" s="13" t="s">
        <v>25</v>
      </c>
      <c r="D15" s="16" t="s">
        <v>19</v>
      </c>
      <c r="E15" s="42"/>
      <c r="F15" s="47"/>
      <c r="G15" s="47"/>
      <c r="H15" s="47"/>
      <c r="I15" s="48"/>
      <c r="J15" s="45"/>
      <c r="K15" s="47"/>
      <c r="L15" s="47"/>
      <c r="M15" s="47"/>
      <c r="N15" s="49"/>
      <c r="O15" s="43"/>
      <c r="P15" s="47"/>
      <c r="Q15" s="47"/>
      <c r="R15" s="47"/>
      <c r="S15" s="47"/>
    </row>
    <row r="16" spans="1:20">
      <c r="A16" s="16"/>
      <c r="B16" s="41" t="s">
        <v>10</v>
      </c>
      <c r="C16" s="13" t="s">
        <v>26</v>
      </c>
      <c r="D16" s="16" t="s">
        <v>19</v>
      </c>
      <c r="E16" s="50"/>
      <c r="F16" s="51"/>
      <c r="G16" s="47"/>
      <c r="H16" s="47"/>
      <c r="I16" s="48"/>
      <c r="J16" s="45"/>
      <c r="K16" s="51"/>
      <c r="L16" s="47"/>
      <c r="M16" s="47"/>
      <c r="N16" s="49"/>
      <c r="O16" s="43"/>
      <c r="P16" s="51"/>
      <c r="Q16" s="47">
        <v>3.6919840000000002</v>
      </c>
      <c r="R16" s="47"/>
      <c r="S16" s="47"/>
    </row>
    <row r="17" spans="1:23">
      <c r="A17" s="16"/>
      <c r="B17" s="41" t="s">
        <v>11</v>
      </c>
      <c r="C17" s="13" t="s">
        <v>27</v>
      </c>
      <c r="D17" s="16" t="s">
        <v>19</v>
      </c>
      <c r="E17" s="50"/>
      <c r="F17" s="51"/>
      <c r="G17" s="51"/>
      <c r="H17" s="47"/>
      <c r="I17" s="48"/>
      <c r="J17" s="45"/>
      <c r="K17" s="51"/>
      <c r="L17" s="51"/>
      <c r="M17" s="47"/>
      <c r="N17" s="49"/>
      <c r="O17" s="43"/>
      <c r="P17" s="51"/>
      <c r="Q17" s="51"/>
      <c r="R17" s="47">
        <v>10.852148</v>
      </c>
      <c r="S17" s="47"/>
    </row>
    <row r="18" spans="1:23">
      <c r="A18" s="16"/>
      <c r="B18" s="41" t="s">
        <v>12</v>
      </c>
      <c r="C18" s="13" t="s">
        <v>28</v>
      </c>
      <c r="D18" s="16" t="s">
        <v>19</v>
      </c>
      <c r="E18" s="50"/>
      <c r="F18" s="51"/>
      <c r="G18" s="51"/>
      <c r="H18" s="51"/>
      <c r="I18" s="48"/>
      <c r="J18" s="45"/>
      <c r="K18" s="51"/>
      <c r="L18" s="51"/>
      <c r="M18" s="51"/>
      <c r="N18" s="49"/>
      <c r="O18" s="43"/>
      <c r="P18" s="51"/>
      <c r="Q18" s="51"/>
      <c r="R18" s="51"/>
      <c r="S18" s="47">
        <v>1.860101</v>
      </c>
    </row>
    <row r="19" spans="1:23">
      <c r="A19" s="16" t="s">
        <v>29</v>
      </c>
      <c r="B19" s="52" t="s">
        <v>30</v>
      </c>
      <c r="C19" s="13" t="s">
        <v>31</v>
      </c>
      <c r="D19" s="16" t="s">
        <v>19</v>
      </c>
      <c r="E19" s="37">
        <f>SUM(F19:I19)</f>
        <v>0</v>
      </c>
      <c r="F19" s="47"/>
      <c r="G19" s="47"/>
      <c r="H19" s="47"/>
      <c r="I19" s="48"/>
      <c r="J19" s="39">
        <f>SUM(K19:N19)</f>
        <v>0</v>
      </c>
      <c r="K19" s="47"/>
      <c r="L19" s="47"/>
      <c r="M19" s="47"/>
      <c r="N19" s="49"/>
      <c r="O19" s="36">
        <f>SUM(P19:S19)</f>
        <v>0</v>
      </c>
      <c r="P19" s="47"/>
      <c r="Q19" s="47"/>
      <c r="R19" s="47"/>
      <c r="S19" s="47"/>
    </row>
    <row r="20" spans="1:23" ht="15">
      <c r="A20" s="16" t="s">
        <v>32</v>
      </c>
      <c r="B20" s="53"/>
      <c r="C20" s="13" t="s">
        <v>33</v>
      </c>
      <c r="D20" s="16" t="s">
        <v>19</v>
      </c>
      <c r="E20" s="37">
        <f>SUM(F20:I20)</f>
        <v>0</v>
      </c>
      <c r="F20" s="47"/>
      <c r="G20" s="47"/>
      <c r="H20" s="47"/>
      <c r="I20" s="48"/>
      <c r="J20" s="39">
        <f>SUM(K20:N20)</f>
        <v>0</v>
      </c>
      <c r="K20" s="47"/>
      <c r="L20" s="47"/>
      <c r="M20" s="47"/>
      <c r="N20" s="49"/>
      <c r="O20" s="36">
        <f>SUM(P20:S20)</f>
        <v>187.36284099999997</v>
      </c>
      <c r="P20" s="47">
        <v>141.42637099999999</v>
      </c>
      <c r="Q20" s="47">
        <v>43.526336000000001</v>
      </c>
      <c r="R20" s="47">
        <v>2.4101340000000002</v>
      </c>
      <c r="S20" s="47"/>
    </row>
    <row r="21" spans="1:23">
      <c r="A21" s="16" t="s">
        <v>34</v>
      </c>
      <c r="B21" s="52" t="s">
        <v>35</v>
      </c>
      <c r="C21" s="13" t="s">
        <v>36</v>
      </c>
      <c r="D21" s="16" t="s">
        <v>19</v>
      </c>
      <c r="E21" s="37">
        <f>SUM(F21:I21)</f>
        <v>0</v>
      </c>
      <c r="F21" s="47"/>
      <c r="G21" s="47"/>
      <c r="H21" s="47"/>
      <c r="I21" s="48"/>
      <c r="J21" s="39">
        <f>SUM(K21:N21)</f>
        <v>0</v>
      </c>
      <c r="K21" s="47"/>
      <c r="L21" s="47"/>
      <c r="M21" s="47"/>
      <c r="N21" s="49"/>
      <c r="O21" s="36">
        <f>SUM(P21:S21)</f>
        <v>0</v>
      </c>
      <c r="P21" s="47"/>
      <c r="Q21" s="47"/>
      <c r="R21" s="47"/>
      <c r="S21" s="47"/>
    </row>
    <row r="22" spans="1:23">
      <c r="A22" s="16"/>
      <c r="B22" s="52"/>
      <c r="C22" s="13"/>
      <c r="D22" s="16"/>
      <c r="E22" s="37"/>
      <c r="F22" s="47"/>
      <c r="G22" s="47"/>
      <c r="H22" s="47"/>
      <c r="I22" s="48"/>
      <c r="J22" s="39"/>
      <c r="K22" s="47"/>
      <c r="L22" s="47"/>
      <c r="M22" s="47"/>
      <c r="N22" s="49"/>
      <c r="O22" s="36"/>
      <c r="P22" s="47"/>
      <c r="Q22" s="47"/>
      <c r="R22" s="47"/>
      <c r="S22" s="47"/>
    </row>
    <row r="23" spans="1:23">
      <c r="A23" s="16" t="s">
        <v>37</v>
      </c>
      <c r="B23" s="29" t="s">
        <v>38</v>
      </c>
      <c r="C23" s="13" t="s">
        <v>39</v>
      </c>
      <c r="D23" s="16" t="s">
        <v>19</v>
      </c>
      <c r="E23" s="54">
        <f>SUM(F23:I23)</f>
        <v>0</v>
      </c>
      <c r="F23" s="55"/>
      <c r="G23" s="55"/>
      <c r="H23" s="55"/>
      <c r="I23" s="56"/>
      <c r="J23" s="39">
        <f>SUM(K23:N23)</f>
        <v>0</v>
      </c>
      <c r="K23" s="47"/>
      <c r="L23" s="47"/>
      <c r="M23" s="47"/>
      <c r="N23" s="49"/>
      <c r="O23" s="36">
        <f>SUM(P23:S23)</f>
        <v>5.055212</v>
      </c>
      <c r="P23" s="47"/>
      <c r="Q23" s="47">
        <v>0.78830500000000003</v>
      </c>
      <c r="R23" s="47">
        <v>3.9461110000000001</v>
      </c>
      <c r="S23" s="47">
        <v>0.32079600000000003</v>
      </c>
      <c r="U23"/>
      <c r="V23"/>
      <c r="W23"/>
    </row>
    <row r="24" spans="1:23">
      <c r="A24" s="16"/>
      <c r="B24" s="29" t="s">
        <v>40</v>
      </c>
      <c r="C24" s="13" t="s">
        <v>41</v>
      </c>
      <c r="D24" s="16" t="s">
        <v>42</v>
      </c>
      <c r="E24" s="37"/>
      <c r="F24" s="36">
        <f>IF(F12=0,0,F23/F12*100)</f>
        <v>0</v>
      </c>
      <c r="G24" s="36">
        <f>IF(G12=0,0,G23/G12*100)</f>
        <v>0</v>
      </c>
      <c r="H24" s="36">
        <f>IF(H12=0,0,H23/H12*100)</f>
        <v>0</v>
      </c>
      <c r="I24" s="38">
        <f>IF(I12=0,0,I23/I12*100)</f>
        <v>0</v>
      </c>
      <c r="J24" s="39"/>
      <c r="K24" s="36">
        <f>IF(K12=0,0,K23/K12*100)</f>
        <v>0</v>
      </c>
      <c r="L24" s="36">
        <f>IF(L12=0,0,L23/L12*100)</f>
        <v>0</v>
      </c>
      <c r="M24" s="36">
        <f>IF(M12=0,0,M23/M12*100)</f>
        <v>0</v>
      </c>
      <c r="N24" s="40">
        <f>IF(N12=0,0,N23/N12*100)</f>
        <v>0</v>
      </c>
      <c r="O24" s="36"/>
      <c r="P24" s="36">
        <f>IF(P12=0,0,P23/P12*100)</f>
        <v>0</v>
      </c>
      <c r="Q24" s="36">
        <f>IF(Q12=0,0,Q23/Q12*100)</f>
        <v>1.6694897234802089</v>
      </c>
      <c r="R24" s="36">
        <f>IF(R12=0,0,R23/R12*100)</f>
        <v>29.754389176764604</v>
      </c>
      <c r="S24" s="36">
        <f>IF(S12=0,0,S23/S12*100)</f>
        <v>17.246160289145589</v>
      </c>
    </row>
    <row r="25" spans="1:23" s="64" customFormat="1" ht="25.5">
      <c r="A25" s="21"/>
      <c r="B25" s="52" t="s">
        <v>43</v>
      </c>
      <c r="C25" s="57"/>
      <c r="D25" s="30" t="s">
        <v>44</v>
      </c>
      <c r="E25" s="58">
        <f t="shared" ref="E25:E30" si="1">SUM(F25:I25)</f>
        <v>0</v>
      </c>
      <c r="F25" s="59"/>
      <c r="G25" s="59"/>
      <c r="H25" s="59"/>
      <c r="I25" s="60"/>
      <c r="J25" s="61">
        <f t="shared" ref="J25:J30" si="2">SUM(K25:N25)</f>
        <v>0</v>
      </c>
      <c r="K25" s="59"/>
      <c r="L25" s="59"/>
      <c r="M25" s="59"/>
      <c r="N25" s="62"/>
      <c r="O25" s="63">
        <f>SUM(P25:S25)</f>
        <v>0</v>
      </c>
      <c r="P25" s="59"/>
      <c r="Q25" s="59"/>
      <c r="R25" s="59"/>
      <c r="S25" s="59"/>
    </row>
    <row r="26" spans="1:23" s="64" customFormat="1" ht="25.5">
      <c r="A26" s="21"/>
      <c r="B26" s="52" t="s">
        <v>45</v>
      </c>
      <c r="C26" s="57"/>
      <c r="D26" s="30" t="s">
        <v>44</v>
      </c>
      <c r="E26" s="58">
        <f t="shared" si="1"/>
        <v>0</v>
      </c>
      <c r="F26" s="59"/>
      <c r="G26" s="59"/>
      <c r="H26" s="59"/>
      <c r="I26" s="60"/>
      <c r="J26" s="61">
        <f t="shared" si="2"/>
        <v>0</v>
      </c>
      <c r="K26" s="59"/>
      <c r="L26" s="59"/>
      <c r="M26" s="59"/>
      <c r="N26" s="62"/>
      <c r="O26" s="63">
        <f>SUM(P26:S26)</f>
        <v>0</v>
      </c>
      <c r="P26" s="59"/>
      <c r="Q26" s="59"/>
      <c r="R26" s="59"/>
      <c r="S26" s="59"/>
    </row>
    <row r="27" spans="1:23" s="64" customFormat="1" ht="25.5">
      <c r="A27" s="21"/>
      <c r="B27" s="52" t="s">
        <v>46</v>
      </c>
      <c r="C27" s="57"/>
      <c r="D27" s="30" t="s">
        <v>44</v>
      </c>
      <c r="E27" s="58">
        <f t="shared" si="1"/>
        <v>0</v>
      </c>
      <c r="F27" s="59"/>
      <c r="G27" s="59"/>
      <c r="H27" s="59"/>
      <c r="I27" s="60"/>
      <c r="J27" s="61">
        <f t="shared" si="2"/>
        <v>0</v>
      </c>
      <c r="K27" s="59"/>
      <c r="L27" s="59"/>
      <c r="M27" s="59"/>
      <c r="N27" s="62"/>
      <c r="O27" s="63">
        <f>SUM(P27:S27)</f>
        <v>0</v>
      </c>
      <c r="P27" s="59"/>
      <c r="Q27" s="59"/>
      <c r="R27" s="59"/>
      <c r="S27" s="59"/>
    </row>
    <row r="28" spans="1:23" ht="15" customHeight="1">
      <c r="A28" s="16" t="s">
        <v>47</v>
      </c>
      <c r="B28" s="65" t="s">
        <v>48</v>
      </c>
      <c r="C28" s="13" t="s">
        <v>49</v>
      </c>
      <c r="D28" s="16" t="s">
        <v>19</v>
      </c>
      <c r="E28" s="37">
        <f t="shared" si="1"/>
        <v>0</v>
      </c>
      <c r="F28" s="47"/>
      <c r="G28" s="47"/>
      <c r="H28" s="47"/>
      <c r="I28" s="48"/>
      <c r="J28" s="39">
        <f t="shared" si="2"/>
        <v>0</v>
      </c>
      <c r="K28" s="47"/>
      <c r="L28" s="47"/>
      <c r="M28" s="47"/>
      <c r="N28" s="49"/>
      <c r="O28" s="36">
        <f>SUM(P28:S28)</f>
        <v>0</v>
      </c>
      <c r="P28" s="47"/>
      <c r="Q28" s="47"/>
      <c r="R28" s="47"/>
      <c r="S28" s="47"/>
    </row>
    <row r="29" spans="1:23" ht="25.5">
      <c r="A29" s="16" t="s">
        <v>50</v>
      </c>
      <c r="B29" s="41" t="s">
        <v>51</v>
      </c>
      <c r="C29" s="13" t="s">
        <v>52</v>
      </c>
      <c r="D29" s="16" t="s">
        <v>19</v>
      </c>
      <c r="E29" s="37">
        <f t="shared" si="1"/>
        <v>0</v>
      </c>
      <c r="F29" s="36">
        <f>F12-F23-F28-G16-H16-I16</f>
        <v>0</v>
      </c>
      <c r="G29" s="36">
        <f>G12-G23-G28-H17-I17</f>
        <v>0</v>
      </c>
      <c r="H29" s="36">
        <f>H12-H23-H28-I18</f>
        <v>0</v>
      </c>
      <c r="I29" s="38">
        <f>I12-I23-I28</f>
        <v>0</v>
      </c>
      <c r="J29" s="39">
        <f t="shared" si="2"/>
        <v>0</v>
      </c>
      <c r="K29" s="36">
        <f>K12-K23-K28-L16-M16-N16</f>
        <v>0</v>
      </c>
      <c r="L29" s="36">
        <f>L12-L23-L28-M17-N17</f>
        <v>0</v>
      </c>
      <c r="M29" s="36">
        <f>M12-M23-M28-N18</f>
        <v>0</v>
      </c>
      <c r="N29" s="40">
        <f>N12-N23-N28</f>
        <v>0</v>
      </c>
      <c r="O29" s="36">
        <f>SUM(P29:S29)</f>
        <v>182.30762900000002</v>
      </c>
      <c r="P29" s="36">
        <f>P12-P23-P28-Q16-R16-S16</f>
        <v>137.734387</v>
      </c>
      <c r="Q29" s="36">
        <f>Q12-Q23-Q28-R17-S17</f>
        <v>35.577866999999998</v>
      </c>
      <c r="R29" s="36">
        <f>R12-R23-R28-S18</f>
        <v>7.4560699999999986</v>
      </c>
      <c r="S29" s="36">
        <f>S12-S23-S28</f>
        <v>1.5393049999999999</v>
      </c>
    </row>
    <row r="30" spans="1:23" ht="38.25">
      <c r="A30" s="16" t="s">
        <v>53</v>
      </c>
      <c r="B30" s="41" t="s">
        <v>54</v>
      </c>
      <c r="C30" s="13" t="s">
        <v>55</v>
      </c>
      <c r="D30" s="16" t="s">
        <v>19</v>
      </c>
      <c r="E30" s="54">
        <f t="shared" si="1"/>
        <v>0</v>
      </c>
      <c r="F30" s="51"/>
      <c r="G30" s="51">
        <f>'[3]6'!J45</f>
        <v>0</v>
      </c>
      <c r="H30" s="51"/>
      <c r="I30" s="66"/>
      <c r="J30" s="39">
        <f t="shared" si="2"/>
        <v>0</v>
      </c>
      <c r="K30" s="36">
        <f>'[3]6'!I90</f>
        <v>0</v>
      </c>
      <c r="L30" s="36">
        <f>'[3]6'!J90</f>
        <v>0</v>
      </c>
      <c r="M30" s="36">
        <f>'[3]6'!K90</f>
        <v>0</v>
      </c>
      <c r="N30" s="40">
        <f>'[3]6'!L90</f>
        <v>0</v>
      </c>
      <c r="O30" s="67">
        <f>'[3]6'!H132</f>
        <v>182.3076289204333</v>
      </c>
      <c r="P30" s="67">
        <f>'[3]6'!I132</f>
        <v>137.734387</v>
      </c>
      <c r="Q30" s="67">
        <f>'[3]6'!J132</f>
        <v>35.577866999999998</v>
      </c>
      <c r="R30" s="67">
        <f>'[3]6'!K132</f>
        <v>7.4560702883825174</v>
      </c>
      <c r="S30" s="67">
        <f>'[3]6'!L132</f>
        <v>1.539304632050803</v>
      </c>
    </row>
    <row r="31" spans="1:23">
      <c r="A31" s="16"/>
      <c r="B31" s="41" t="s">
        <v>56</v>
      </c>
      <c r="C31" s="13"/>
      <c r="D31" s="16" t="s">
        <v>19</v>
      </c>
      <c r="E31" s="42"/>
      <c r="F31" s="43"/>
      <c r="G31" s="43"/>
      <c r="H31" s="43"/>
      <c r="I31" s="44"/>
      <c r="J31" s="45"/>
      <c r="K31" s="43"/>
      <c r="L31" s="43"/>
      <c r="M31" s="43"/>
      <c r="N31" s="46"/>
      <c r="O31" s="68"/>
      <c r="P31" s="68"/>
      <c r="Q31" s="68"/>
      <c r="R31" s="68"/>
      <c r="S31" s="68"/>
    </row>
    <row r="32" spans="1:23" ht="39" customHeight="1">
      <c r="A32" s="16"/>
      <c r="B32" s="41" t="s">
        <v>57</v>
      </c>
      <c r="C32" s="13" t="s">
        <v>58</v>
      </c>
      <c r="D32" s="16" t="s">
        <v>19</v>
      </c>
      <c r="E32" s="37">
        <f>SUM(F32:I32)</f>
        <v>0</v>
      </c>
      <c r="F32" s="47"/>
      <c r="G32" s="47"/>
      <c r="H32" s="47"/>
      <c r="I32" s="48"/>
      <c r="J32" s="39">
        <f>SUM(K32:N32)</f>
        <v>0</v>
      </c>
      <c r="K32" s="47"/>
      <c r="L32" s="47"/>
      <c r="M32" s="47"/>
      <c r="N32" s="49"/>
      <c r="O32" s="67">
        <f>SUM(P32:S32)</f>
        <v>4.3442569999999998</v>
      </c>
      <c r="P32" s="59"/>
      <c r="Q32" s="59"/>
      <c r="R32" s="59">
        <v>2.8282639999999999</v>
      </c>
      <c r="S32" s="60">
        <v>1.5159929999999999</v>
      </c>
    </row>
    <row r="33" spans="1:19" ht="38.25">
      <c r="A33" s="16"/>
      <c r="B33" s="41" t="s">
        <v>59</v>
      </c>
      <c r="C33" s="13" t="s">
        <v>60</v>
      </c>
      <c r="D33" s="16" t="s">
        <v>19</v>
      </c>
      <c r="E33" s="37">
        <f>SUM(F33:I33)</f>
        <v>0</v>
      </c>
      <c r="F33" s="47"/>
      <c r="G33" s="47"/>
      <c r="H33" s="47"/>
      <c r="I33" s="48"/>
      <c r="J33" s="39">
        <f>SUM(K33:N33)</f>
        <v>0</v>
      </c>
      <c r="K33" s="47"/>
      <c r="L33" s="47"/>
      <c r="M33" s="47"/>
      <c r="N33" s="49"/>
      <c r="O33" s="67">
        <f>SUM(P33:S33)</f>
        <v>0</v>
      </c>
      <c r="P33" s="59"/>
      <c r="Q33" s="59"/>
      <c r="R33" s="59"/>
      <c r="S33" s="59"/>
    </row>
    <row r="34" spans="1:19" ht="39" customHeight="1">
      <c r="A34" s="16"/>
      <c r="B34" s="41" t="s">
        <v>61</v>
      </c>
      <c r="C34" s="13" t="s">
        <v>62</v>
      </c>
      <c r="D34" s="16" t="s">
        <v>19</v>
      </c>
      <c r="E34" s="37">
        <f>SUM(F34:I34)</f>
        <v>0</v>
      </c>
      <c r="F34" s="47"/>
      <c r="G34" s="47"/>
      <c r="H34" s="47"/>
      <c r="I34" s="48"/>
      <c r="J34" s="39">
        <f>SUM(K34:N34)</f>
        <v>0</v>
      </c>
      <c r="K34" s="47"/>
      <c r="L34" s="47"/>
      <c r="M34" s="47"/>
      <c r="N34" s="49"/>
      <c r="O34" s="67">
        <f>SUM(P34:S34)</f>
        <v>0</v>
      </c>
      <c r="P34" s="59"/>
      <c r="Q34" s="59"/>
      <c r="R34" s="59"/>
      <c r="S34" s="59"/>
    </row>
    <row r="35" spans="1:19" ht="38.25" customHeight="1">
      <c r="A35" s="16" t="s">
        <v>63</v>
      </c>
      <c r="B35" s="29" t="s">
        <v>64</v>
      </c>
      <c r="C35" s="13" t="s">
        <v>65</v>
      </c>
      <c r="D35" s="16" t="s">
        <v>19</v>
      </c>
      <c r="E35" s="37">
        <f>SUM(F35:I35)</f>
        <v>0</v>
      </c>
      <c r="F35" s="47"/>
      <c r="G35" s="47"/>
      <c r="H35" s="47"/>
      <c r="I35" s="48"/>
      <c r="J35" s="39">
        <f>SUM(L35:N35)</f>
        <v>0</v>
      </c>
      <c r="K35" s="69">
        <v>0</v>
      </c>
      <c r="L35" s="47"/>
      <c r="M35" s="47"/>
      <c r="N35" s="49"/>
      <c r="O35" s="67">
        <f>SUM(P35:S35)</f>
        <v>177.96337199999999</v>
      </c>
      <c r="P35" s="59">
        <v>137.734387</v>
      </c>
      <c r="Q35" s="59">
        <v>35.577866999999998</v>
      </c>
      <c r="R35" s="59">
        <v>4.6278059999999996</v>
      </c>
      <c r="S35" s="59">
        <v>2.3311999999999999E-2</v>
      </c>
    </row>
    <row r="36" spans="1:19" ht="25.5">
      <c r="A36" s="16" t="s">
        <v>66</v>
      </c>
      <c r="B36" s="41" t="s">
        <v>67</v>
      </c>
      <c r="C36" s="13" t="s">
        <v>68</v>
      </c>
      <c r="D36" s="16" t="s">
        <v>19</v>
      </c>
      <c r="E36" s="37">
        <f>SUM(F36:I36)</f>
        <v>0</v>
      </c>
      <c r="F36" s="47"/>
      <c r="G36" s="47"/>
      <c r="H36" s="47"/>
      <c r="I36" s="48"/>
      <c r="J36" s="39">
        <f>SUM(K36:N36)</f>
        <v>0</v>
      </c>
      <c r="K36" s="47"/>
      <c r="L36" s="47"/>
      <c r="M36" s="47"/>
      <c r="N36" s="49"/>
      <c r="O36" s="67">
        <f>SUM(P36:S36)</f>
        <v>0</v>
      </c>
      <c r="P36" s="59"/>
      <c r="Q36" s="59"/>
      <c r="R36" s="59"/>
      <c r="S36" s="59"/>
    </row>
    <row r="37" spans="1:19">
      <c r="A37" s="16" t="s">
        <v>69</v>
      </c>
      <c r="B37" s="41" t="s">
        <v>70</v>
      </c>
      <c r="C37" s="13" t="s">
        <v>71</v>
      </c>
      <c r="D37" s="16" t="s">
        <v>19</v>
      </c>
      <c r="E37" s="70"/>
      <c r="F37" s="71">
        <f t="shared" ref="F37:N37" si="3">F29-F32-F33-F34-F35-F36</f>
        <v>0</v>
      </c>
      <c r="G37" s="71">
        <f t="shared" si="3"/>
        <v>0</v>
      </c>
      <c r="H37" s="71">
        <f t="shared" si="3"/>
        <v>0</v>
      </c>
      <c r="I37" s="71">
        <f t="shared" si="3"/>
        <v>0</v>
      </c>
      <c r="J37" s="72">
        <f t="shared" si="3"/>
        <v>0</v>
      </c>
      <c r="K37" s="72">
        <f t="shared" si="3"/>
        <v>0</v>
      </c>
      <c r="L37" s="72">
        <f t="shared" si="3"/>
        <v>0</v>
      </c>
      <c r="M37" s="72">
        <f t="shared" si="3"/>
        <v>0</v>
      </c>
      <c r="N37" s="73">
        <f t="shared" si="3"/>
        <v>0</v>
      </c>
      <c r="O37" s="74"/>
      <c r="P37" s="74">
        <f>P29-P32-P33-P34-P35-P36</f>
        <v>0</v>
      </c>
      <c r="Q37" s="74">
        <f>Q29-Q32-Q33-Q34-Q35-Q36</f>
        <v>0</v>
      </c>
      <c r="R37" s="74">
        <f>R29-R32-R33-R34-R35-R36</f>
        <v>-8.8817841970012523E-16</v>
      </c>
      <c r="S37" s="74">
        <f>S29-S32-S33-S34-S35-S36</f>
        <v>0</v>
      </c>
    </row>
    <row r="38" spans="1:19" s="15" customFormat="1" ht="39" thickBot="1">
      <c r="A38" s="75" t="s">
        <v>72</v>
      </c>
      <c r="B38" s="29" t="s">
        <v>73</v>
      </c>
      <c r="C38" s="13"/>
      <c r="D38" s="16"/>
      <c r="E38" s="76"/>
      <c r="F38" s="77">
        <f>F32+F33+F34+F35+F36-'[3]6'!I45</f>
        <v>0</v>
      </c>
      <c r="G38" s="77">
        <f>G32+G33+G34+G35+G36-'[3]6'!J45</f>
        <v>0</v>
      </c>
      <c r="H38" s="77">
        <f>H32+H33+H34+H35+H36-'[3]6'!K45</f>
        <v>0</v>
      </c>
      <c r="I38" s="78">
        <f>I32+I33+I34+I35+I36-'[3]6'!L45</f>
        <v>0</v>
      </c>
      <c r="J38" s="79"/>
      <c r="K38" s="80">
        <f>K32+K33+K34+L35+K36-'[3]6'!I90</f>
        <v>0</v>
      </c>
      <c r="L38" s="80">
        <f>L32+L33+L34+M35+L36-'[3]6'!J90</f>
        <v>0</v>
      </c>
      <c r="M38" s="80">
        <f>M32+M33+M34+M36-'[3]6'!K90</f>
        <v>0</v>
      </c>
      <c r="N38" s="81">
        <f>N32+N33+N34+N35+N36-'[3]6'!L90</f>
        <v>0</v>
      </c>
      <c r="O38" s="74"/>
      <c r="P38" s="74">
        <f>P32+P33+P34+P35+P36-'[3]6'!I132</f>
        <v>0</v>
      </c>
      <c r="Q38" s="74">
        <f>Q32+Q33+Q34+Q35+Q36-'[3]6'!J132</f>
        <v>0</v>
      </c>
      <c r="R38" s="74">
        <f>R32+R33+R34+R35+R36-'[3]6'!K132</f>
        <v>-2.8838251786567071E-7</v>
      </c>
      <c r="S38" s="74">
        <f>S32+S33+S34+S35+S36-'[3]6'!L132</f>
        <v>3.6794919688887262E-7</v>
      </c>
    </row>
    <row r="40" spans="1:19" ht="28.5" customHeight="1">
      <c r="B40" s="95"/>
      <c r="C40" s="95"/>
      <c r="D40" s="95"/>
      <c r="E40" s="95"/>
    </row>
    <row r="41" spans="1:19" ht="15.75">
      <c r="B41" s="82"/>
      <c r="C41" s="5"/>
      <c r="D41" s="82"/>
      <c r="E41" s="5"/>
      <c r="G41" s="5"/>
      <c r="H41" s="83"/>
      <c r="I41" s="83"/>
      <c r="J41" s="5"/>
      <c r="K41" s="5"/>
      <c r="L41" s="82"/>
      <c r="M41" s="5"/>
      <c r="P41" s="5"/>
      <c r="Q41" s="82"/>
      <c r="R41" s="5"/>
    </row>
    <row r="42" spans="1:19" ht="13.5" customHeight="1">
      <c r="A42" s="84"/>
      <c r="B42" s="84"/>
      <c r="C42" s="85"/>
      <c r="D42" s="84"/>
      <c r="E42" s="84"/>
      <c r="F42" s="86"/>
      <c r="O42" s="87"/>
      <c r="P42" s="87"/>
      <c r="Q42" s="87"/>
      <c r="R42" s="87"/>
    </row>
    <row r="43" spans="1:19" s="5" customFormat="1" ht="15" customHeight="1">
      <c r="O43" s="87"/>
      <c r="P43" s="87"/>
      <c r="Q43" s="87"/>
      <c r="S43" s="88"/>
    </row>
    <row r="44" spans="1:19" ht="23.25" customHeight="1">
      <c r="A44" s="89"/>
      <c r="B44" s="90"/>
      <c r="C44" s="91"/>
      <c r="D44" s="87"/>
      <c r="E44" s="92"/>
      <c r="F44" s="93"/>
      <c r="H44" s="92"/>
      <c r="I44" s="87"/>
      <c r="O44" s="87"/>
      <c r="P44" s="87"/>
      <c r="Q44" s="94"/>
      <c r="R44" s="88"/>
    </row>
    <row r="45" spans="1:19" ht="15.75">
      <c r="B45" s="89"/>
    </row>
    <row r="46" spans="1:19" ht="15.75">
      <c r="B46" s="89"/>
    </row>
  </sheetData>
  <sheetProtection formatCells="0" formatColumns="0" formatRows="0" insertRows="0" deleteRows="0"/>
  <protectedRanges>
    <protectedRange password="CEE9" sqref="P36:S36 K36:N36 F36:I36" name="Диапазон5"/>
    <protectedRange password="CEE9" sqref="F32:I34 K32:N34 P32:R34 S33:S34" name="Диапазон4"/>
    <protectedRange password="CEE9" sqref="F15:I23 K15:N23 P15:S23" name="Диапазон1"/>
    <protectedRange password="CEE9" sqref="R35" name="Диапазон52"/>
  </protectedRanges>
  <mergeCells count="7">
    <mergeCell ref="J5:N5"/>
    <mergeCell ref="O5:S5"/>
    <mergeCell ref="B40:E40"/>
    <mergeCell ref="A5:A6"/>
    <mergeCell ref="B5:B6"/>
    <mergeCell ref="D5:D11"/>
    <mergeCell ref="E5:I5"/>
  </mergeCells>
  <printOptions horizontalCentered="1" verticalCentered="1"/>
  <pageMargins left="0" right="0" top="0.98425196850393704" bottom="0" header="0.51181102362204722" footer="0"/>
  <pageSetup paperSize="9" scale="73" orientation="portrait" r:id="rId1"/>
  <headerFooter alignWithMargins="0"/>
  <colBreaks count="2" manualBreakCount="2">
    <brk id="9" max="38" man="1"/>
    <brk id="14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2015-05-12T08:44:53Z</dcterms:created>
  <dcterms:modified xsi:type="dcterms:W3CDTF">2015-05-12T08:51:25Z</dcterms:modified>
</cp:coreProperties>
</file>