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3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90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0" yWindow="30" windowWidth="20955" windowHeight="11760"/>
  </bookViews>
  <sheets>
    <sheet name="КузнецкТеплоСбыт" sheetId="1" r:id="rId1"/>
    <sheet name="Кузнецкая ТЭЦ" sheetId="3" r:id="rId2"/>
    <sheet name="Центральная ТЭЦ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a" localSheetId="1">#REF!</definedName>
    <definedName name="\a" localSheetId="2">#REF!</definedName>
    <definedName name="\a">#REF!</definedName>
    <definedName name="\m" localSheetId="1">#REF!</definedName>
    <definedName name="\m" localSheetId="2">#REF!</definedName>
    <definedName name="\m">#REF!</definedName>
    <definedName name="\n" localSheetId="1">#REF!</definedName>
    <definedName name="\n" localSheetId="2">#REF!</definedName>
    <definedName name="\n">#REF!</definedName>
    <definedName name="\o" localSheetId="1">#REF!</definedName>
    <definedName name="\o" localSheetId="2">#REF!</definedName>
    <definedName name="\o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Regression_Int">1</definedName>
    <definedName name="A" localSheetId="1">'[3]Database (RUR)Mar YTD'!#REF!</definedName>
    <definedName name="A" localSheetId="2">'[3]Database (RUR)Mar YTD'!#REF!</definedName>
    <definedName name="A">'[3]Database (RUR)Mar YTD'!#REF!</definedName>
    <definedName name="a0">#REF!</definedName>
    <definedName name="_a02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'[5]Продажи реальные и прогноз 20 л'!$E$47</definedName>
    <definedName name="AccessDatabase" hidden="1">"C:\Documents and Settings\Stassovsky\My Documents\MF\Current\2001 PROJECT N_1.mdb"</definedName>
    <definedName name="Actuality">'[6]Cover &amp; Parameters'!$D$13</definedName>
    <definedName name="Aircool" localSheetId="1">[7]DailySch!#REF!</definedName>
    <definedName name="Aircool" localSheetId="2">[7]DailySch!#REF!</definedName>
    <definedName name="Aircool">[7]DailySch!#REF!</definedName>
    <definedName name="Al">[8]январь!$D$28</definedName>
    <definedName name="Al_пр_тонн">[8]январь!$B$43</definedName>
    <definedName name="Al_тонн">[8]январь!$B$28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>[0]!Base_OptClick</definedName>
    <definedName name="bb">'[5]Продажи реальные и прогноз 20 л'!$F$47</definedName>
    <definedName name="BBC">#REF!</definedName>
    <definedName name="bdds_month_fact">'[9]БДДС month (ф)'!$A$8:$S$176</definedName>
    <definedName name="bdds_month_plan">'[9]БДДС month (п)'!$A$8:$S$176</definedName>
    <definedName name="bl">'[10]0_33'!$F$43</definedName>
    <definedName name="BLPH1" localSheetId="1" hidden="1">'[11]Share Price 2002'!#REF!</definedName>
    <definedName name="BLPH1" localSheetId="2" hidden="1">'[11]Share Price 2002'!#REF!</definedName>
    <definedName name="BLPH1" hidden="1">'[11]Share Price 2002'!#REF!</definedName>
    <definedName name="BLPH2" localSheetId="1" hidden="1">'[11]Share Price 2002'!#REF!</definedName>
    <definedName name="BLPH2" localSheetId="2" hidden="1">'[11]Share Price 2002'!#REF!</definedName>
    <definedName name="BLPH2" hidden="1">'[11]Share Price 2002'!#REF!</definedName>
    <definedName name="BOTMHR01" localSheetId="1">#REF!</definedName>
    <definedName name="BOTMHR01" localSheetId="2">#REF!</definedName>
    <definedName name="BOTMHR01">#REF!</definedName>
    <definedName name="BREWMHR01" localSheetId="1">#REF!</definedName>
    <definedName name="BREWMHR01" localSheetId="2">#REF!</definedName>
    <definedName name="BREWMHR01">#REF!</definedName>
    <definedName name="BREWMHRLE" localSheetId="1">#REF!</definedName>
    <definedName name="BREWMHRLE" localSheetId="2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_Bud3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H" localSheetId="1">[15]LDE!#REF!</definedName>
    <definedName name="CASH" localSheetId="2">[15]LDE!#REF!</definedName>
    <definedName name="CASH">[15]LDE!#REF!</definedName>
    <definedName name="CASKMHR01" localSheetId="1">#REF!</definedName>
    <definedName name="CASKMHR01" localSheetId="2">#REF!</definedName>
    <definedName name="CASKMHR01">#REF!</definedName>
    <definedName name="CASKMHRLE" localSheetId="1">#REF!</definedName>
    <definedName name="CASKMHRLE" localSheetId="2">#REF!</definedName>
    <definedName name="CASKMHRLE">#REF!</definedName>
    <definedName name="CASKVOL01">#REF!</definedName>
    <definedName name="CASKVOLLE">#REF!</definedName>
    <definedName name="CATV">#REF!</definedName>
    <definedName name="CB" localSheetId="1">[15]LDE!#REF!</definedName>
    <definedName name="CB" localSheetId="2">[15]LDE!#REF!</definedName>
    <definedName name="CB">[15]LDE!#REF!</definedName>
    <definedName name="_CEH009">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 localSheetId="1">#REF!</definedName>
    <definedName name="ChemSys" localSheetId="2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 localSheetId="1">[16]Sheet1!#REF!</definedName>
    <definedName name="Cname1" localSheetId="2">[16]Sheet1!#REF!</definedName>
    <definedName name="Cname1">[16]Sheet1!#REF!</definedName>
    <definedName name="Cname2" localSheetId="1">[16]Sheet1!#REF!</definedName>
    <definedName name="Cname2" localSheetId="2">[16]Sheet1!#REF!</definedName>
    <definedName name="Cname2">[16]Sheet1!#REF!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 localSheetId="1">#REF!</definedName>
    <definedName name="cntNumber" localSheetId="2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 localSheetId="1">#REF!</definedName>
    <definedName name="cntPayerCountCor" localSheetId="2">#REF!</definedName>
    <definedName name="cntPayerCountCor">#REF!</definedName>
    <definedName name="cntPriceC">#REF!</definedName>
    <definedName name="cntPriceR">#REF!</definedName>
    <definedName name="cntQnt" localSheetId="1">#REF!</definedName>
    <definedName name="cntQnt" localSheetId="2">#REF!</definedName>
    <definedName name="cntQnt">#REF!</definedName>
    <definedName name="cntSumC">#REF!</definedName>
    <definedName name="cntSumR">#REF!</definedName>
    <definedName name="cntSuppAddr1">#REF!</definedName>
    <definedName name="cntSuppAddr2" localSheetId="1">#REF!</definedName>
    <definedName name="cntSuppAddr2" localSheetId="2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 localSheetId="1">#REF!</definedName>
    <definedName name="cntSuppMFO1" localSheetId="2">#REF!</definedName>
    <definedName name="cntSuppMFO1">#REF!</definedName>
    <definedName name="cntSuppMFO2">#REF!</definedName>
    <definedName name="cntSuppTlf">#REF!</definedName>
    <definedName name="cntUnit" localSheetId="1">#REF!</definedName>
    <definedName name="cntUnit" localSheetId="2">#REF!</definedName>
    <definedName name="cntUnit">#REF!</definedName>
    <definedName name="cntYear">#REF!</definedName>
    <definedName name="Code">#REF!</definedName>
    <definedName name="Code1" localSheetId="1">'[3]Database (RUR)Mar YTD'!#REF!</definedName>
    <definedName name="Code1" localSheetId="2">'[3]Database (RUR)Mar YTD'!#REF!</definedName>
    <definedName name="Code1">'[3]Database (RUR)Mar YTD'!#REF!</definedName>
    <definedName name="CODE3">#REF!</definedName>
    <definedName name="CoGS">#REF!</definedName>
    <definedName name="Company">[17]Controls!$C$6</definedName>
    <definedName name="ComparableAnalysis">#REF!</definedName>
    <definedName name="CompOt">[0]!CompOt</definedName>
    <definedName name="CompRas">[0]!CompRas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>{0.1;0;0.382758620689655;0;0;0;0.258620689655172;0;0.258620689655172}</definedName>
    <definedName name="Country">#REF!</definedName>
    <definedName name="cpaex_excl">#REF!</definedName>
    <definedName name="Cu">[8]январь!$D$33</definedName>
    <definedName name="CurrentSO">#REF!</definedName>
    <definedName name="CurrentYear">#REF!</definedName>
    <definedName name="Cut" localSheetId="1">#REF!</definedName>
    <definedName name="Cut" localSheetId="2">#REF!</definedName>
    <definedName name="Cut">#REF!</definedName>
    <definedName name="D">{0.1;0;0.382758620689655;0;0;0;0.258620689655172;0;0.258620689655172}</definedName>
    <definedName name="d_r">#REF!</definedName>
    <definedName name="Data">[18]SCO3!$N$22:$N$25</definedName>
    <definedName name="Data4">[18]SCO3!$N$22:$N$25</definedName>
    <definedName name="Data5">[18]SCO3!$N$15:$N$18</definedName>
    <definedName name="DateHeader">[17]Controls!$E$27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 localSheetId="1">'[19]2003'!#REF!</definedName>
    <definedName name="dd" localSheetId="2">'[19]2003'!#REF!</definedName>
    <definedName name="dd">'[19]2003'!#REF!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 localSheetId="1">[15]LDE!#REF!</definedName>
    <definedName name="DEBT" localSheetId="2">[15]LDE!#REF!</definedName>
    <definedName name="DEBT">[15]LDE!#REF!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 localSheetId="1">'[20]Фин план'!#REF!</definedName>
    <definedName name="DEM_опл_ден" localSheetId="2">'[20]Фин план'!#REF!</definedName>
    <definedName name="DEM_опл_ден">'[20]Фин план'!#REF!</definedName>
    <definedName name="DEM_опл_мет" localSheetId="1">'[20]Фин план'!#REF!</definedName>
    <definedName name="DEM_опл_мет" localSheetId="2">'[20]Фин план'!#REF!</definedName>
    <definedName name="DEM_опл_мет">'[20]Фин план'!#REF!</definedName>
    <definedName name="DEM_опл_откл" localSheetId="1">'[20]Фин план'!#REF!</definedName>
    <definedName name="DEM_опл_откл" localSheetId="2">'[20]Фин план'!#REF!</definedName>
    <definedName name="DEM_опл_откл">'[20]Фин план'!#REF!</definedName>
    <definedName name="DEM_опл_проч" localSheetId="1">'[20]Фин план'!#REF!</definedName>
    <definedName name="DEM_опл_проч" localSheetId="2">'[20]Фин план'!#REF!</definedName>
    <definedName name="DEM_опл_проч">'[20]Фин план'!#REF!</definedName>
    <definedName name="DEM_оплата" localSheetId="1">'[20]Фин план'!#REF!</definedName>
    <definedName name="DEM_оплата" localSheetId="2">'[20]Фин план'!#REF!</definedName>
    <definedName name="DEM_оплата">'[20]Фин план'!#REF!</definedName>
    <definedName name="DEM_потр" localSheetId="1">'[20]Фин план'!#REF!</definedName>
    <definedName name="DEM_потр" localSheetId="2">'[20]Фин план'!#REF!</definedName>
    <definedName name="DEM_потр">'[20]Фин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 localSheetId="1">[21]CONT.!#REF!</definedName>
    <definedName name="DISCNTS" localSheetId="2">[21]CONT.!#REF!</definedName>
    <definedName name="DISCNTS">[21]CONT.!#REF!</definedName>
    <definedName name="DiscountYears">#REF!</definedName>
    <definedName name="Dist">#REF!</definedName>
    <definedName name="DistributionSynergies" localSheetId="1">#REF!</definedName>
    <definedName name="DistributionSynergies" localSheetId="2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 localSheetId="1">[16]Sheet1!#REF!</definedName>
    <definedName name="Dollar95" localSheetId="2">[16]Sheet1!#REF!</definedName>
    <definedName name="Dollar95">[16]Sheet1!#REF!</definedName>
    <definedName name="Dominioni" localSheetId="1">[7]DailySch!#REF!</definedName>
    <definedName name="Dominioni" localSheetId="2">[7]DailySch!#REF!</definedName>
    <definedName name="Dominioni">[7]DailySch!#REF!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[22]СТАЛЬ!$E$7:$E$132</definedName>
    <definedName name="E2M_STEEL">[22]СТАЛЬ!$H$7:$H$132</definedName>
    <definedName name="E2S_STEEL">[22]СТАЛЬ!$G$7:$G$132</definedName>
    <definedName name="EBITDA">#REF!</definedName>
    <definedName name="EBITDAAdjustment">#REF!</definedName>
    <definedName name="ECI" localSheetId="1">[7]DailySch!#REF!</definedName>
    <definedName name="ECI" localSheetId="2">[7]DailySch!#REF!</definedName>
    <definedName name="ECI">[7]DailySch!#REF!</definedName>
    <definedName name="Ed1." localSheetId="1">'[23]Balance Sh+Indices'!#REF!</definedName>
    <definedName name="Ed1." localSheetId="2">'[23]Balance Sh+Indices'!#REF!</definedName>
    <definedName name="Ed1.">'[23]Balance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 localSheetId="1">[7]DailySch!#REF!</definedName>
    <definedName name="EMF" localSheetId="2">[7]DailySch!#REF!</definedName>
    <definedName name="EMF">[7]DailySch!#REF!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[16]Sheet1!$D$60</definedName>
    <definedName name="EUROконец">[25]credit!$J$44</definedName>
    <definedName name="EUROначало">#REF!</definedName>
    <definedName name="EURPlant">#REF!</definedName>
    <definedName name="EURPlantNo">#REF!</definedName>
    <definedName name="ew">[0]!ew</definedName>
    <definedName name="ExitYear">#REF!</definedName>
    <definedName name="export_year">#REF!</definedName>
    <definedName name="F" localSheetId="1">'[26]1.12 (пер)'!#REF!</definedName>
    <definedName name="F" localSheetId="2">'[26]1.12 (пер)'!#REF!</definedName>
    <definedName name="F">'[26]1.12 (пер)'!#REF!</definedName>
    <definedName name="FeB">[8]январь!$D$35</definedName>
    <definedName name="FeB_тонн">[8]январь!$B$35</definedName>
    <definedName name="FeCr_1">[8]январь!$D$31</definedName>
    <definedName name="FeCr_1_т">[8]январь!$B$31</definedName>
    <definedName name="FeCr_8">[8]январь!$D$32</definedName>
    <definedName name="FeCr_8_т">[8]январь!$B$32</definedName>
    <definedName name="FeCr1">[8]январь!$D$31</definedName>
    <definedName name="FeCr100_цена">#REF!</definedName>
    <definedName name="fees">#REF!</definedName>
    <definedName name="FeMn">[8]январь!$D$25</definedName>
    <definedName name="FeMn_тонн">[8]январь!$B$25</definedName>
    <definedName name="FeMn_цена">#REF!</definedName>
    <definedName name="FeMo">[8]январь!$D$37</definedName>
    <definedName name="FeMo_тонн">[8]январь!$B$37</definedName>
    <definedName name="FeNb">[8]январь!$D$38</definedName>
    <definedName name="FeNb_тонн">[8]январь!$B$38</definedName>
    <definedName name="FeSi45">[8]январь!$D$27</definedName>
    <definedName name="FeSi45_т">[8]январь!$B$27</definedName>
    <definedName name="FeSi45_цена">#REF!</definedName>
    <definedName name="FeSi65">[8]январь!$D$40</definedName>
    <definedName name="FeSi65_т">[8]январь!$B$40</definedName>
    <definedName name="FeSi65_цена">#REF!</definedName>
    <definedName name="FeSiCr">[8]январь!$D$39</definedName>
    <definedName name="FeSiCr_тонн">[8]январь!$B$39</definedName>
    <definedName name="FeTi_цена">#REF!</definedName>
    <definedName name="FeTi30">[8]январь!$D$29</definedName>
    <definedName name="FeTi30_т">[8]январь!$B$29</definedName>
    <definedName name="FeV">[8]январь!$D$30</definedName>
    <definedName name="FeV_тонн">[8]январь!$B$30</definedName>
    <definedName name="FFF">[0]!FFF</definedName>
    <definedName name="fg">[0]!fg</definedName>
    <definedName name="FootnoteAnchor">#REF!</definedName>
    <definedName name="FootnoteRange">#REF!</definedName>
    <definedName name="Forex" localSheetId="1">#REF!</definedName>
    <definedName name="Forex" localSheetId="2">#REF!</definedName>
    <definedName name="Forex">#REF!</definedName>
    <definedName name="form">#REF!</definedName>
    <definedName name="Fungicide" localSheetId="1">[29]Fungicide!#REF!</definedName>
    <definedName name="Fungicide" localSheetId="2">[29]Fungicide!#REF!</definedName>
    <definedName name="Fungicide">[29]Fungicide!#REF!</definedName>
    <definedName name="fx_rate">#REF!</definedName>
    <definedName name="FXRATES">#REF!</definedName>
    <definedName name="g">[0]!g</definedName>
    <definedName name="GBPClosing">'[30]Quarterly LBO Model'!$G$189</definedName>
    <definedName name="gf">'[5]Продажи реальные и прогноз 20 л'!$E$47</definedName>
    <definedName name="_gf2">#REF!</definedName>
    <definedName name="gfd">#REF!</definedName>
    <definedName name="GH">[0]!GH</definedName>
    <definedName name="GR_STEEL">[22]СТАЛЬ!$B$7:$B$132</definedName>
    <definedName name="Group_PL" localSheetId="1">'[33]DT 1999 (abst. from model)'!#REF!</definedName>
    <definedName name="Group_PL" localSheetId="2">'[33]DT 1999 (abst. from model)'!#REF!</definedName>
    <definedName name="Group_PL">'[33]DT 1999 (abst. from model)'!#REF!</definedName>
    <definedName name="HDA" localSheetId="1">[34]COMPS!#REF!</definedName>
    <definedName name="HDA" localSheetId="2">[34]COMPS!#REF!</definedName>
    <definedName name="HDA">[34]COMPS!#REF!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[18]SCO3!$B$80:$C$120</definedName>
    <definedName name="History">[18]SCO3!$B$80</definedName>
    <definedName name="_HLN101">#REF!</definedName>
    <definedName name="HLN1LE">#REF!</definedName>
    <definedName name="hola">{0.1;0;0.382758620689655;0;0;0;0.258620689655172;0;0.258620689655172}</definedName>
    <definedName name="IBC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 localSheetId="1">[15]LDE!#REF!</definedName>
    <definedName name="INCOME" localSheetId="2">[15]LDE!#REF!</definedName>
    <definedName name="INCOME">[15]LDE!#REF!</definedName>
    <definedName name="index1">#REF!</definedName>
    <definedName name="index2" localSheetId="1">[35]П1.12.!#REF!</definedName>
    <definedName name="index2" localSheetId="2">[35]П1.12.!#REF!</definedName>
    <definedName name="index2">[35]П1.12.!#REF!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 localSheetId="1">[36]PPRAnalysis!#REF!</definedName>
    <definedName name="int" localSheetId="2">[36]PPRAnalysis!#REF!</definedName>
    <definedName name="int">[36]PPRAnalysis!#REF!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'[37]Flash Report SDC(EUR)'!$B$118</definedName>
    <definedName name="j">{0.1;0;0.382758620689655;0;0;0;0.258620689655172;0;0.258620689655172}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>[0]!k</definedName>
    <definedName name="kar">{0.1;0;0.382758620689655;0;0;0;0.258620689655172;0;0.258620689655172}</definedName>
    <definedName name="kb">'[5]Продажи реальные и прогноз 20 л'!$G$47</definedName>
    <definedName name="KBC">#REF!</definedName>
    <definedName name="KEGMHR01" localSheetId="1">#REF!</definedName>
    <definedName name="KEGMHR01" localSheetId="2">#REF!</definedName>
    <definedName name="KEGMHR01">#REF!</definedName>
    <definedName name="KEGMHRLE" localSheetId="1">#REF!</definedName>
    <definedName name="KEGMHRLE" localSheetId="2">#REF!</definedName>
    <definedName name="KEGMHRLE">#REF!</definedName>
    <definedName name="KEGVOL01">#REF!</definedName>
    <definedName name="KEGVOLLE">#REF!</definedName>
    <definedName name="kl">'[10]0_33'!$G$43</definedName>
    <definedName name="KPMG" localSheetId="1">[16]Sheet1!#REF!</definedName>
    <definedName name="KPMG" localSheetId="2">[16]Sheet1!#REF!</definedName>
    <definedName name="KPMG">[16]Sheet1!#REF!</definedName>
    <definedName name="kurs">#REF!</definedName>
    <definedName name="L_STEEL">[22]СТАЛЬ!$I$7:$I$132</definedName>
    <definedName name="Labor_Rate">[38]Constants!$B$31</definedName>
    <definedName name="LB" localSheetId="1">[7]DailySch!#REF!</definedName>
    <definedName name="LB" localSheetId="2">[7]DailySch!#REF!</definedName>
    <definedName name="LB">[7]DailySch!#REF!</definedName>
    <definedName name="LBO">#REF!</definedName>
    <definedName name="LBOIPOExit1" localSheetId="1">'[17]LBO Model'!#REF!</definedName>
    <definedName name="LBOIPOExit1" localSheetId="2">'[17]LBO Model'!#REF!</definedName>
    <definedName name="LBOIPOExit1">'[17]LBO Model'!#REF!</definedName>
    <definedName name="LBOIPOExit2" localSheetId="1">'[17]LBO Model'!#REF!</definedName>
    <definedName name="LBOIPOExit2" localSheetId="2">'[17]LBO Model'!#REF!</definedName>
    <definedName name="LBOIPOExit2">'[17]LBO Model'!#REF!</definedName>
    <definedName name="LBOMinCash">#REF!</definedName>
    <definedName name="LBOSaleExit1" localSheetId="1">'[17]LBO Model'!#REF!</definedName>
    <definedName name="LBOSaleExit1" localSheetId="2">'[17]LBO Model'!#REF!</definedName>
    <definedName name="LBOSaleExit1">'[17]LBO Model'!#REF!</definedName>
    <definedName name="LBOSaleExit2" localSheetId="1">'[17]LBO Model'!#REF!</definedName>
    <definedName name="LBOSaleExit2" localSheetId="2">'[17]LBO Model'!#REF!</definedName>
    <definedName name="LBOSaleExit2">'[17]LBO Model'!#REF!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terial" localSheetId="1">#REF!</definedName>
    <definedName name="material" localSheetId="2">#REF!</definedName>
    <definedName name="material">#REF!</definedName>
    <definedName name="Minimum_Cash">#REF!</definedName>
    <definedName name="Misc_Adder">[38]Constants!$B$24</definedName>
    <definedName name="_MK244" localSheetId="1">'[29]MK 244'!#REF!</definedName>
    <definedName name="_MK244" localSheetId="2">'[29]MK 244'!#REF!</definedName>
    <definedName name="_MK244">'[29]MK 244'!#REF!</definedName>
    <definedName name="Mnth" localSheetId="1">'[42]Brew rub'!#REF!</definedName>
    <definedName name="Mnth" localSheetId="2">'[42]Brew rub'!#REF!</definedName>
    <definedName name="Mnth">'[42]Brew rub'!#REF!</definedName>
    <definedName name="month" localSheetId="1">'[42]Brew rub'!#REF!</definedName>
    <definedName name="month" localSheetId="2">'[42]Brew rub'!#REF!</definedName>
    <definedName name="month">'[42]Brew rub'!#REF!</definedName>
    <definedName name="MR_STEEL">[22]СТАЛЬ!$D$7:$D$132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 localSheetId="1">#REF!</definedName>
    <definedName name="nakl" localSheetId="2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>{0.1;0;0.45;0;0;0;0;0;0.45}</definedName>
    <definedName name="Ni">[8]январь!$D$36</definedName>
    <definedName name="Ni_тонн">[8]январь!$B$36</definedName>
    <definedName name="Note_a">#REF!</definedName>
    <definedName name="nwabc">'[43]4. NWABC'!$H$3:$J$154</definedName>
    <definedName name="Ob">#REF!</definedName>
    <definedName name="_Ob1">#REF!</definedName>
    <definedName name="obs">#REF!</definedName>
    <definedName name="old">{0.1;0;0.382758620689655;0;0;0;0.258620689655172;0;0.258620689655172}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 localSheetId="1">[29]Others!#REF!</definedName>
    <definedName name="OtherProducts" localSheetId="2">[29]Others!#REF!</definedName>
    <definedName name="OtherProducts">[29]Others!#REF!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 localSheetId="1">'[17]LBO Model'!#REF!</definedName>
    <definedName name="p_LBO_IPOreturncalc" localSheetId="2">'[17]LBO Model'!#REF!</definedName>
    <definedName name="p_LBO_IPOreturncalc">'[17]LBO Model'!#REF!</definedName>
    <definedName name="p_LBO_IPOreturncalcB" localSheetId="1">'[17]LBO Model'!#REF!</definedName>
    <definedName name="p_LBO_IPOreturncalcB" localSheetId="2">'[17]LBO Model'!#REF!</definedName>
    <definedName name="p_LBO_IPOreturncalcB">'[17]LBO Model'!#REF!</definedName>
    <definedName name="p_LBO_IPOreturncalcC" localSheetId="1">'[17]LBO Model'!#REF!</definedName>
    <definedName name="p_LBO_IPOreturncalcC" localSheetId="2">'[17]LBO Model'!#REF!</definedName>
    <definedName name="p_LBO_IPOreturncalcC">'[17]LBO Model'!#REF!</definedName>
    <definedName name="p_LBO_IS">#REF!</definedName>
    <definedName name="p_LBO_Operating">#REF!</definedName>
    <definedName name="p_LBO_returncalc" localSheetId="1">'[17]LBO Model'!#REF!</definedName>
    <definedName name="p_LBO_returncalc" localSheetId="2">'[17]LBO Model'!#REF!</definedName>
    <definedName name="p_LBO_returncalc">'[17]LBO Model'!#REF!</definedName>
    <definedName name="p_LBO_returncalcb" localSheetId="1">'[17]LBO Model'!#REF!</definedName>
    <definedName name="p_LBO_returncalcb" localSheetId="2">'[17]LBO Model'!#REF!</definedName>
    <definedName name="p_LBO_returncalcb">'[17]LBO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 localSheetId="1">[15]LDE!#REF!</definedName>
    <definedName name="PAGE2" localSheetId="2">[15]LDE!#REF!</definedName>
    <definedName name="PAGE2">[15]LDE!#REF!</definedName>
    <definedName name="PAGE3" localSheetId="1">[15]LDE!#REF!</definedName>
    <definedName name="PAGE3" localSheetId="2">[15]LDE!#REF!</definedName>
    <definedName name="PAGE3">[15]LDE!#REF!</definedName>
    <definedName name="PAGE5" localSheetId="1">[15]LDE!#REF!</definedName>
    <definedName name="PAGE5" localSheetId="2">[15]LDE!#REF!</definedName>
    <definedName name="PAGE5">[15]LDE!#REF!</definedName>
    <definedName name="PBC">#REF!</definedName>
    <definedName name="Period_3">#REF!</definedName>
    <definedName name="_pg2" localSheetId="1">[44]COMPS!#REF!</definedName>
    <definedName name="_pg2" localSheetId="2">[44]COMPS!#REF!</definedName>
    <definedName name="_pg2">[44]COMPS!#REF!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 localSheetId="1">#REF!</definedName>
    <definedName name="point" localSheetId="2">#REF!</definedName>
    <definedName name="point">#REF!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 localSheetId="1">[15]LDE!#REF!</definedName>
    <definedName name="PRICE" localSheetId="2">[15]LDE!#REF!</definedName>
    <definedName name="PRICE">[15]LDE!#REF!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 localSheetId="1">[16]Sheet1!#REF!</definedName>
    <definedName name="PrUSbs95" localSheetId="2">[16]Sheet1!#REF!</definedName>
    <definedName name="PrUSbs95">[16]Sheet1!#REF!</definedName>
    <definedName name="q" localSheetId="1">[35]П1.12.!#REF!</definedName>
    <definedName name="q" localSheetId="2">[35]П1.12.!#REF!</definedName>
    <definedName name="q">[35]П1.12.!#REF!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 localSheetId="1">#REF!</definedName>
    <definedName name="RAWMAT01" localSheetId="2">#REF!</definedName>
    <definedName name="RAWMAT01">#REF!</definedName>
    <definedName name="RAWMATLE" localSheetId="1">#REF!</definedName>
    <definedName name="RAWMATLE" localSheetId="2">#REF!</definedName>
    <definedName name="RAWMATLE">#REF!</definedName>
    <definedName name="Real_OptClick">[0]!Real_OptClick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 localSheetId="1">[47]Cover!#REF!</definedName>
    <definedName name="rheox" localSheetId="2">[47]Cover!#REF!</definedName>
    <definedName name="rheox">[47]Cover!#REF!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 localSheetId="1">[48]DB2002!#REF!</definedName>
    <definedName name="RU.Contingency_for_Russia" localSheetId="2">[48]DB2002!#REF!</definedName>
    <definedName name="RU.Contingency_for_Russia">[48]DB2002!#REF!</definedName>
    <definedName name="RubleDollar">'[49]Данные для расчета'!$B$18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 localSheetId="1">#REF!</definedName>
    <definedName name="sales_elliott" localSheetId="2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>{0.1;0;0.382758620689655;0;0;0;0.258620689655172;0;0.258620689655172}</definedName>
    <definedName name="SBC">#REF!</definedName>
    <definedName name="sd">{0.1;0;0.382758620689655;0;0;0;0.258620689655172;0;0.258620689655172}</definedName>
    <definedName name="SDC" localSheetId="1">'[3]Database (RUR)Mar YTD'!#REF!</definedName>
    <definedName name="SDC" localSheetId="2">'[3]Database (RUR)Mar YTD'!#REF!</definedName>
    <definedName name="SDC">'[3]Database (RUR)Mar YTD'!#REF!</definedName>
    <definedName name="SFU_Drops_to_be_installed">[38]NIUs!$A$12:$IV$12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[8]январь!$D$41</definedName>
    <definedName name="SiCa_пр">[8]январь!$D$42</definedName>
    <definedName name="SiCa_пр_т">[8]январь!$B$42</definedName>
    <definedName name="SiCa_тонн">[8]январь!$B$41</definedName>
    <definedName name="SiCa_цена">#REF!</definedName>
    <definedName name="SiCaV">[8]январь!$D$34</definedName>
    <definedName name="SiCaV_тонн">[8]январь!$B$34</definedName>
    <definedName name="Simple">{0.1;0;0.382758620689655;0;0;0;0.258620689655172;0;0.258620689655172}</definedName>
    <definedName name="SLTax">#REF!</definedName>
    <definedName name="_SP1" localSheetId="1">[50]FES!#REF!</definedName>
    <definedName name="_SP1" localSheetId="2">[50]FES!#REF!</definedName>
    <definedName name="_SP1">[50]FES!#REF!</definedName>
    <definedName name="_SP10" localSheetId="1">[50]FES!#REF!</definedName>
    <definedName name="_SP10" localSheetId="2">[50]FES!#REF!</definedName>
    <definedName name="_SP10">[50]FES!#REF!</definedName>
    <definedName name="_SP11" localSheetId="1">[50]FES!#REF!</definedName>
    <definedName name="_SP11" localSheetId="2">[50]FES!#REF!</definedName>
    <definedName name="_SP11">[50]FES!#REF!</definedName>
    <definedName name="_SP12" localSheetId="1">[50]FES!#REF!</definedName>
    <definedName name="_SP12" localSheetId="2">[50]FES!#REF!</definedName>
    <definedName name="_SP12">[50]FES!#REF!</definedName>
    <definedName name="_SP13" localSheetId="1">[50]FES!#REF!</definedName>
    <definedName name="_SP13" localSheetId="2">[50]FES!#REF!</definedName>
    <definedName name="_SP13">[50]FES!#REF!</definedName>
    <definedName name="_SP14" localSheetId="1">[50]FES!#REF!</definedName>
    <definedName name="_SP14" localSheetId="2">[50]FES!#REF!</definedName>
    <definedName name="_SP14">[50]FES!#REF!</definedName>
    <definedName name="_SP15" localSheetId="1">[50]FES!#REF!</definedName>
    <definedName name="_SP15" localSheetId="2">[50]FES!#REF!</definedName>
    <definedName name="_SP15">[50]FES!#REF!</definedName>
    <definedName name="_SP16" localSheetId="1">[50]FES!#REF!</definedName>
    <definedName name="_SP16" localSheetId="2">[50]FES!#REF!</definedName>
    <definedName name="_SP16">[50]FES!#REF!</definedName>
    <definedName name="_SP17" localSheetId="1">[50]FES!#REF!</definedName>
    <definedName name="_SP17" localSheetId="2">[50]FES!#REF!</definedName>
    <definedName name="_SP17">[50]FES!#REF!</definedName>
    <definedName name="_SP18" localSheetId="1">[50]FES!#REF!</definedName>
    <definedName name="_SP18" localSheetId="2">[50]FES!#REF!</definedName>
    <definedName name="_SP18">[50]FES!#REF!</definedName>
    <definedName name="_SP19" localSheetId="1">[50]FES!#REF!</definedName>
    <definedName name="_SP19" localSheetId="2">[50]FES!#REF!</definedName>
    <definedName name="_SP19">[50]FES!#REF!</definedName>
    <definedName name="_SP2" localSheetId="1">[50]FES!#REF!</definedName>
    <definedName name="_SP2" localSheetId="2">[50]FES!#REF!</definedName>
    <definedName name="_SP2">[50]FES!#REF!</definedName>
    <definedName name="_SP20" localSheetId="1">[50]FES!#REF!</definedName>
    <definedName name="_SP20" localSheetId="2">[50]FES!#REF!</definedName>
    <definedName name="_SP20">[50]FES!#REF!</definedName>
    <definedName name="_SP3" localSheetId="1">[50]FES!#REF!</definedName>
    <definedName name="_SP3" localSheetId="2">[50]FES!#REF!</definedName>
    <definedName name="_SP3">[50]FES!#REF!</definedName>
    <definedName name="_SP4" localSheetId="1">[50]FES!#REF!</definedName>
    <definedName name="_SP4" localSheetId="2">[50]FES!#REF!</definedName>
    <definedName name="_SP4">[50]FES!#REF!</definedName>
    <definedName name="_SP5" localSheetId="1">[50]FES!#REF!</definedName>
    <definedName name="_SP5" localSheetId="2">[50]FES!#REF!</definedName>
    <definedName name="_SP5">[50]FES!#REF!</definedName>
    <definedName name="_SP7" localSheetId="1">[50]FES!#REF!</definedName>
    <definedName name="_SP7" localSheetId="2">[50]FES!#REF!</definedName>
    <definedName name="_SP7">[50]FES!#REF!</definedName>
    <definedName name="_SP8" localSheetId="1">[50]FES!#REF!</definedName>
    <definedName name="_SP8" localSheetId="2">[50]FES!#REF!</definedName>
    <definedName name="_SP8">[50]FES!#REF!</definedName>
    <definedName name="_SP9" localSheetId="1">[50]FES!#REF!</definedName>
    <definedName name="_SP9" localSheetId="2">[50]FES!#REF!</definedName>
    <definedName name="_SP9">[50]FES!#REF!</definedName>
    <definedName name="ss">{0.1;0;0.382758620689655;0;0;0;0.258620689655172;0;0.258620689655172}</definedName>
    <definedName name="staff_costs">#REF!</definedName>
    <definedName name="STEEL">[51]Сталь!$G$7:$G$132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 localSheetId="1">[15]LDE!#REF!</definedName>
    <definedName name="SUB" localSheetId="2">[15]LDE!#REF!</definedName>
    <definedName name="SUB">[15]LDE!#REF!</definedName>
    <definedName name="t_year">#REF!</definedName>
    <definedName name="tax">#REF!</definedName>
    <definedName name="Tax_Amortization">#REF!</definedName>
    <definedName name="Thiabendazole" localSheetId="1">[29]Thiabendazole!#REF!</definedName>
    <definedName name="Thiabendazole" localSheetId="2">[29]Thiabendazole!#REF!</definedName>
    <definedName name="Thiabendazole">[29]Thiabendazole!#REF!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'[53]Data USA Adj US$'!$A$134:$FF$256</definedName>
    <definedName name="USACdnMonth">'[54]Data USA Cdn$'!$A$8:$FF$130</definedName>
    <definedName name="USACdnYTD">'[54]Data USA Cdn$'!$A$134:$FF$256</definedName>
    <definedName name="USAUSMonth">'[54]Data USA US$'!$A$8:$FF$130</definedName>
    <definedName name="USAUSYTD">'[54]Data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 localSheetId="1">[55]кварталы!#REF!</definedName>
    <definedName name="v" localSheetId="2">[55]кварталы!#REF!</definedName>
    <definedName name="v">[55]кварталы!#REF!</definedName>
    <definedName name="Val_OptClick">[0]!Val_OptClick</definedName>
    <definedName name="ValuationSummary">#REF!</definedName>
    <definedName name="ValuationYear">#REF!</definedName>
    <definedName name="VBC">#REF!</definedName>
    <definedName name="WHSEMHR01" localSheetId="1">#REF!</definedName>
    <definedName name="WHSEMHR01" localSheetId="2">#REF!</definedName>
    <definedName name="WHSEMHR01">#REF!</definedName>
    <definedName name="WHSEMHRLE" localSheetId="1">#REF!</definedName>
    <definedName name="WHSEMHRLE" localSheetId="2">#REF!</definedName>
    <definedName name="WHSEMHRLE">#REF!</definedName>
    <definedName name="WHSEVOL01" localSheetId="1">#REF!</definedName>
    <definedName name="WHSEVOL01" localSheetId="2">#REF!</definedName>
    <definedName name="WHSEVOL01">#REF!</definedName>
    <definedName name="WHSEVOLLE" localSheetId="1">#REF!</definedName>
    <definedName name="WHSEVOLLE" localSheetId="2">#REF!</definedName>
    <definedName name="WHSEVOLLE">#REF!</definedName>
    <definedName name="WiP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 localSheetId="1">#REF!</definedName>
    <definedName name="xoz_r" localSheetId="2">#REF!</definedName>
    <definedName name="xoz_r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[55]полугодие!$AB$1</definedName>
    <definedName name="а_пять">[56]план!$X$1</definedName>
    <definedName name="а1">[55]полугодие!$AF$1</definedName>
    <definedName name="а14">[55]Вып.П.П.!$C$24</definedName>
    <definedName name="а15">[55]Вып.П.П.!$C$25</definedName>
    <definedName name="аа1">[55]База!$A$3:$IV$3</definedName>
    <definedName name="аа3">[55]База!$A$5:$IV$5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[8]январь!$B$57</definedName>
    <definedName name="амортизация">[8]январь!$D$77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[58]заявка_на_произ!$A$115:$IV$115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'[60]цены цехов'!$D$30</definedName>
    <definedName name="Арендая_плата">#REF!</definedName>
    <definedName name="АТП">[56]план!$G$2044</definedName>
    <definedName name="б">[0]!б</definedName>
    <definedName name="ба">[55]База!$A$1:$IV$40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[8]январь!$D$22</definedName>
    <definedName name="Бакал._тонн">[8]январь!$B$22</definedName>
    <definedName name="Бакал._ЦЕНА">[8]январь!$C$22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[61]Баланс!$A$1:$IV$705</definedName>
    <definedName name="балансовая">#REF!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[62]производство!$B$64</definedName>
    <definedName name="БП1" localSheetId="1">'[23]Balance Sh+Indices'!#REF!</definedName>
    <definedName name="БП1" localSheetId="2">'[23]Balance Sh+Indices'!#REF!</definedName>
    <definedName name="БП1">'[23]Balance Sh+Indices'!#REF!</definedName>
    <definedName name="бтаб">[55]База!$B$3:$HO$39</definedName>
    <definedName name="Бюджет_ОАО__СУАЛ">#REF!</definedName>
    <definedName name="в">[0]!в</definedName>
    <definedName name="в23ё">[0]!в23ё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1">'[23]Balance Sh+Indices'!#REF!</definedName>
    <definedName name="ВалП1" localSheetId="2">'[23]Balance Sh+Indices'!#REF!</definedName>
    <definedName name="ВалП1">'[23]Balance Sh+Indices'!#REF!</definedName>
    <definedName name="ванадий_колич">[56]план!$C$42</definedName>
    <definedName name="ванадий_приход">[56]план!$G$42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>{0.1;0;0.382758620689655;0;0;0;0.258620689655172;0;0.258620689655172}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[8]январь!$D$18</definedName>
    <definedName name="ВГОК_тонн">[8]январь!$B$18</definedName>
    <definedName name="внепроиз_расходы">[8]январь!$D$83</definedName>
    <definedName name="вода">'[60]цены цехов'!$D$5</definedName>
    <definedName name="вода_НТМК">'[60]цены цехов'!$D$10</definedName>
    <definedName name="вода_обор.">'[60]цены цехов'!$D$17</definedName>
    <definedName name="вода_свежая">'[60]цены цехов'!$D$16</definedName>
    <definedName name="водоотлив_Магн.">'[60]цены цехов'!$D$35</definedName>
    <definedName name="возвраты">[8]январь!$D$84</definedName>
    <definedName name="восемь">[64]январь!$B$32</definedName>
    <definedName name="ВР1" localSheetId="1">'[23]Balance Sh+Indices'!#REF!</definedName>
    <definedName name="ВР1" localSheetId="2">'[23]Balance Sh+Indices'!#REF!</definedName>
    <definedName name="ВР1">'[23]Balance Sh+Indices'!#REF!</definedName>
    <definedName name="ВРО1" localSheetId="1">'[23]Balance Sh+Indices'!#REF!</definedName>
    <definedName name="ВРО1" localSheetId="2">'[23]Balance Sh+Indices'!#REF!</definedName>
    <definedName name="ВРО1">'[23]Balance Sh+Indices'!#REF!</definedName>
    <definedName name="ВРУ_цена">[8]январь!$C$18</definedName>
    <definedName name="всад">[55]Вып.П.П.!$C$25</definedName>
    <definedName name="вск_вн">#REF!</definedName>
    <definedName name="вск_ВСЕГО">#REF!</definedName>
    <definedName name="вспомог">[8]январь!$D$66</definedName>
    <definedName name="второй">#REF!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[56]план!$G$2474</definedName>
    <definedName name="газ_кокс">#REF!</definedName>
    <definedName name="газ_тонн">[8]январь!$B$71</definedName>
    <definedName name="газ_цена">[8]январь!$C$71</definedName>
    <definedName name="ГБРУ">[8]январь!$D$17</definedName>
    <definedName name="ГБРУ_тонн">[8]январь!$B$17</definedName>
    <definedName name="ГБРУ_цена">[8]январь!$C$17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>[0]!гн</definedName>
    <definedName name="ГОД">[0]!ГОД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'[60]цены цехов'!$D$29</definedName>
    <definedName name="группировка">#REF!</definedName>
    <definedName name="ГСС">[56]план!$G$1896</definedName>
    <definedName name="ГФГ">'[60]цены цехов'!$D$52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[55]Вып.П.П.!$D$2</definedName>
    <definedName name="дар1">#REF!</definedName>
    <definedName name="дат">#REF!</definedName>
    <definedName name="дата_1">[55]Вып.П.П.!$D$2</definedName>
    <definedName name="дата_11">[55]Вып.П.П.!$D$7</definedName>
    <definedName name="дата_111">[55]Вып.П.П.!$D$2</definedName>
    <definedName name="дата_2">[55]Вып.П.П.!$E$1</definedName>
    <definedName name="дата_2_2">#REF!</definedName>
    <definedName name="дата_2_2_">#REF!</definedName>
    <definedName name="дата_3">[55]Вып.П.П.!$F$1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 localSheetId="1">[55]кварталы!#REF!</definedName>
    <definedName name="дата_м" localSheetId="2">[55]кварталы!#REF!</definedName>
    <definedName name="дата_м">[55]кварталы!#REF!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 localSheetId="1">[55]кварталы!#REF!</definedName>
    <definedName name="дата_фев" localSheetId="2">[55]кварталы!#REF!</definedName>
    <definedName name="дата_фев">[55]кварталы!#REF!</definedName>
    <definedName name="дата_янв" localSheetId="1">[55]кварталы!#REF!</definedName>
    <definedName name="дата_янв" localSheetId="2">[55]кварталы!#REF!</definedName>
    <definedName name="дата_янв">[55]кварталы!#REF!</definedName>
    <definedName name="дата_январь" localSheetId="1">[55]кварталы!#REF!</definedName>
    <definedName name="дата_январь" localSheetId="2">[55]кварталы!#REF!</definedName>
    <definedName name="дата_январь">[55]кварталы!#REF!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 localSheetId="1">[67]сводная!#REF!</definedName>
    <definedName name="дата1" localSheetId="2">[67]сводная!#REF!</definedName>
    <definedName name="дата1">[67]сводная!#REF!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 localSheetId="1">[67]сводная!#REF!</definedName>
    <definedName name="дата2" localSheetId="2">[67]сводная!#REF!</definedName>
    <definedName name="дата2">[67]сводная!#REF!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[64]январь!$B$39</definedName>
    <definedName name="два" localSheetId="1">'[68]Фин план'!#REF!</definedName>
    <definedName name="два" localSheetId="2">'[68]Фин план'!#REF!</definedName>
    <definedName name="два">'[68]Фин план'!#REF!</definedName>
    <definedName name="двен">[64]январь!$D$37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[64]январь!$B$40</definedName>
    <definedName name="ДЕБИТ_кон">#REF!</definedName>
    <definedName name="ДЕБИТ_нач">#REF!</definedName>
    <definedName name="девять">[64]январь!$D$31</definedName>
    <definedName name="дес">[64]январь!$D$25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[56]план!$W$2</definedName>
    <definedName name="доллар">[56]план!$W$1</definedName>
    <definedName name="доллар_единный">28.5</definedName>
    <definedName name="Доллар_Единый">33.7</definedName>
    <definedName name="долом_тонн">[8]январь!$B$51</definedName>
    <definedName name="доломит">[8]январь!$D$51</definedName>
    <definedName name="ДохДолУч1" localSheetId="1">'[23]Balance Sh+Indices'!#REF!</definedName>
    <definedName name="ДохДолУч1" localSheetId="2">'[23]Balance Sh+Indices'!#REF!</definedName>
    <definedName name="ДохДолУч1">'[23]Balance Sh+Indices'!#REF!</definedName>
    <definedName name="ДохПрРеал1" localSheetId="1">'[23]Balance Sh+Indices'!#REF!</definedName>
    <definedName name="ДохПрРеал1" localSheetId="2">'[23]Balance Sh+Indices'!#REF!</definedName>
    <definedName name="ДохПрРеал1">'[23]Balance Sh+Indices'!#REF!</definedName>
    <definedName name="дочки">[8]январь!$D$80</definedName>
    <definedName name="дун.спек_т">[8]январь!$B$54</definedName>
    <definedName name="дунит">[8]январь!$D$54</definedName>
    <definedName name="дунит_об._тонн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[69]ФИНПЛАН!$A$6</definedName>
    <definedName name="ед_изм">#REF!</definedName>
    <definedName name="Ед1." localSheetId="1">'[70]Balance Sheet'!#REF!</definedName>
    <definedName name="Ед1." localSheetId="2">'[70]Balance Sheet'!#REF!</definedName>
    <definedName name="Ед1.">'[70]Balance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[56]план!$L$7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[8]январь!$D$67</definedName>
    <definedName name="зарплата">[8]январь!$D$75</definedName>
    <definedName name="зат_7">[56]план!$E$7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[8]январь!$D$90</definedName>
    <definedName name="Зпл1" localSheetId="1">'[23]Balance Sh+Indices'!#REF!</definedName>
    <definedName name="Зпл1" localSheetId="2">'[23]Balance Sh+Indices'!#REF!</definedName>
    <definedName name="Зпл1">'[23]Balance Sh+Indices'!#REF!</definedName>
    <definedName name="и">[55]полугодие!$AR$1</definedName>
    <definedName name="и1">[55]полугодие!$AV$1</definedName>
    <definedName name="известняк">[8]январь!$D$50</definedName>
    <definedName name="известняк_тонн">[8]январь!$B$50</definedName>
    <definedName name="известь">[8]январь!$D$49</definedName>
    <definedName name="известь_тонн">[8]январь!$B$49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 localSheetId="1">'[23]Balance Sh+Indices'!#REF!</definedName>
    <definedName name="Инт" localSheetId="2">'[23]Balance Sh+Indices'!#REF!</definedName>
    <definedName name="Инт">'[23]Balance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[8]январь!$D$87</definedName>
    <definedName name="ИТОГО_расчеты_по_заработной_плате">#REF!</definedName>
    <definedName name="итого_смета">[8]январь!$D$95</definedName>
    <definedName name="иу">[0]!иу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[8]январь!$D$19</definedName>
    <definedName name="КГОК_окатыши">[8]январь!$D$20</definedName>
    <definedName name="КГОК_тонн">[8]январь!$B$19</definedName>
    <definedName name="КГОК_цена">[8]январь!$C$19</definedName>
    <definedName name="КДЦ">[56]план!$I$3019</definedName>
    <definedName name="КДЦ_реал">[56]план!$G$3019</definedName>
    <definedName name="ке">[0]!ке</definedName>
    <definedName name="КИПиА">'[60]цены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[56]план!$G$2360</definedName>
    <definedName name="КМЦ">[56]план!$G$3075</definedName>
    <definedName name="коды">[61]Коды!$A$1:$F$99</definedName>
    <definedName name="кокс_6">[62]производство!$B$7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[8]январь!$D$81</definedName>
    <definedName name="коммерч_КХП">#REF!</definedName>
    <definedName name="Контрагенты">[71]Контрагенты!$A$1:$A$61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 localSheetId="1">#REF!</definedName>
    <definedName name="Костомукша" localSheetId="2">#REF!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 localSheetId="1">[73]план!#REF!</definedName>
    <definedName name="КП" localSheetId="2">[73]план!#REF!</definedName>
    <definedName name="КП">[73]план!#REF!</definedName>
    <definedName name="КРЕДИТ_кон" localSheetId="1">#REF!</definedName>
    <definedName name="КРЕДИТ_кон" localSheetId="2">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 localSheetId="1">#REF!</definedName>
    <definedName name="_xlnm.Criteria" localSheetId="2">#REF!</definedName>
    <definedName name="_xlnm.Criteria">#REF!</definedName>
    <definedName name="кс">[56]план!$F$19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'[74]Расчет сырья'!$B$1</definedName>
    <definedName name="Курс_евро">'[75]3-26'!$D$2</definedName>
    <definedName name="курс_тек" localSheetId="1">#REF!</definedName>
    <definedName name="курс_тек" localSheetId="2">#REF!</definedName>
    <definedName name="курс_тек">#REF!</definedName>
    <definedName name="КурсATS" localSheetId="1">#REF!</definedName>
    <definedName name="КурсATS" localSheetId="2">#REF!</definedName>
    <definedName name="КурсATS">#REF!</definedName>
    <definedName name="КурсDM" localSheetId="1">#REF!</definedName>
    <definedName name="КурсDM" localSheetId="2">#REF!</definedName>
    <definedName name="КурсDM">#REF!</definedName>
    <definedName name="КурсFM" localSheetId="1">#REF!</definedName>
    <definedName name="КурсFM" localSheetId="2">#REF!</definedName>
    <definedName name="КурсFM">#REF!</definedName>
    <definedName name="КурсUSD" localSheetId="1">#REF!</definedName>
    <definedName name="КурсUSD" localSheetId="2">#REF!</definedName>
    <definedName name="КурсUSD">#REF!</definedName>
    <definedName name="КурсР1" localSheetId="1">'[23]Balance Sh+Indices'!#REF!</definedName>
    <definedName name="КурсР1" localSheetId="2">'[23]Balance Sh+Indices'!#REF!</definedName>
    <definedName name="КурсР1">'[23]Balance Sh+Indices'!#REF!</definedName>
    <definedName name="КФ" localSheetId="1">[73]план!#REF!</definedName>
    <definedName name="КФ" localSheetId="2">[73]план!#REF!</definedName>
    <definedName name="КФ">[73]план!#REF!</definedName>
    <definedName name="КХВ">[76]январь!$B$26</definedName>
    <definedName name="КХП">[56]план!$G$2991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 localSheetId="1">#REF!</definedName>
    <definedName name="ЛГОК_тонн" localSheetId="2">#REF!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[8]январь!$D$58</definedName>
    <definedName name="лом_ВСЕГО">#REF!</definedName>
    <definedName name="лом_т">[8]январь!$B$58</definedName>
    <definedName name="лом_тонн">[56]план!$C$82</definedName>
    <definedName name="ЛП" localSheetId="1">[73]план!#REF!</definedName>
    <definedName name="ЛП" localSheetId="2">[73]план!#REF!</definedName>
    <definedName name="ЛП">[73]план!#REF!</definedName>
    <definedName name="ЛФ" localSheetId="1">[73]план!#REF!</definedName>
    <definedName name="ЛФ" localSheetId="2">[73]план!#REF!</definedName>
    <definedName name="ЛФ">[73]план!#REF!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[55]кварталы!$T$1</definedName>
    <definedName name="м_1">[55]полугодие!$AJ$1</definedName>
    <definedName name="м_8">[55]полугодие!$AN$1</definedName>
    <definedName name="м1">[55]кварталы!$X$1</definedName>
    <definedName name="ма">[55]полугодие!$AJ$1</definedName>
    <definedName name="ма1">[55]полугодие!$AN$1</definedName>
    <definedName name="магн.пор._т">[8]январь!$B$53</definedName>
    <definedName name="магнезит">[8]январь!$D$53</definedName>
    <definedName name="марг.агл_т">[8]январь!$B$55</definedName>
    <definedName name="марг_аглом">[8]январь!$D$55</definedName>
    <definedName name="март" localSheetId="1">[55]кварталы!#REF!</definedName>
    <definedName name="март" localSheetId="2">[55]кварталы!#REF!</definedName>
    <definedName name="март">[55]кварталы!#REF!</definedName>
    <definedName name="масштаб">[8]январь!$F$1</definedName>
    <definedName name="масштаб1">'[77]IN_BS_(ф)'!$H$3</definedName>
    <definedName name="Мау_опл_ден" localSheetId="1">'[20]Фин план'!#REF!</definedName>
    <definedName name="Мау_опл_ден" localSheetId="2">'[20]Фин план'!#REF!</definedName>
    <definedName name="Мау_опл_ден">'[20]Фин план'!#REF!</definedName>
    <definedName name="Мау_опл_мет" localSheetId="1">'[20]Фин план'!#REF!</definedName>
    <definedName name="Мау_опл_мет" localSheetId="2">'[20]Фин план'!#REF!</definedName>
    <definedName name="Мау_опл_мет">'[20]Фин план'!#REF!</definedName>
    <definedName name="Мау_опл_откл" localSheetId="1">'[20]Фин план'!#REF!</definedName>
    <definedName name="Мау_опл_откл" localSheetId="2">'[20]Фин план'!#REF!</definedName>
    <definedName name="Мау_опл_откл">'[20]Фин план'!#REF!</definedName>
    <definedName name="Мау_опл_проч" localSheetId="1">'[20]Фин план'!#REF!</definedName>
    <definedName name="Мау_опл_проч" localSheetId="2">'[20]Фин план'!#REF!</definedName>
    <definedName name="Мау_опл_проч">'[20]Фин план'!#REF!</definedName>
    <definedName name="Мау_оплата" localSheetId="1">'[20]Фин план'!#REF!</definedName>
    <definedName name="Мау_оплата" localSheetId="2">'[20]Фин план'!#REF!</definedName>
    <definedName name="Мау_оплата">'[20]Фин план'!#REF!</definedName>
    <definedName name="Мау_потр" localSheetId="1">'[20]Фин план'!#REF!</definedName>
    <definedName name="Мау_потр" localSheetId="2">'[20]Фин план'!#REF!</definedName>
    <definedName name="Мау_потр">'[20]Фин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[8]январь!$D$21</definedName>
    <definedName name="МГОК_тонн">[8]январь!$B$21</definedName>
    <definedName name="МГОК_цена">[8]январь!$C$21</definedName>
    <definedName name="мес">[8]январь!$U$1</definedName>
    <definedName name="месяц" localSheetId="1">#REF!</definedName>
    <definedName name="месяц" localSheetId="2">#REF!</definedName>
    <definedName name="месяц">#REF!</definedName>
    <definedName name="Месяц_Год">[78]Нормы!$C$3</definedName>
    <definedName name="месяц1" localSheetId="1">'[79]3-01'!#REF!</definedName>
    <definedName name="месяц1" localSheetId="2">'[79]3-01'!#REF!</definedName>
    <definedName name="месяц1">'[79]3-01'!#REF!</definedName>
    <definedName name="металл_тонн">[56]план!$C$28</definedName>
    <definedName name="механ">[56]план!$G$3061</definedName>
    <definedName name="мехцех_РМП">'[60]цены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>[0]!мым</definedName>
    <definedName name="н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'[80]ЗСМК-ЕАХ'!$G$1</definedName>
    <definedName name="НазваниеЕУК">#REF!</definedName>
    <definedName name="НазваниеКач">[81]СводЕАХ!$A$46</definedName>
    <definedName name="НазваниеКСК">#REF!</definedName>
    <definedName name="НазваниеФТТ">[81]СводЕАХ!$A$9</definedName>
    <definedName name="Нал1" localSheetId="1">'[23]Balance Sh+Indices'!#REF!</definedName>
    <definedName name="Нал1" localSheetId="2">'[23]Balance Sh+Indices'!#REF!</definedName>
    <definedName name="Нал1">'[23]Balance Sh+Indices'!#REF!</definedName>
    <definedName name="налог">'[82]Потребность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[62]производство!$B$63</definedName>
    <definedName name="неформ_шам">[62]производство!$B$62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 localSheetId="1">#REF!</definedName>
    <definedName name="НоваяОборотка_Лист1_Таблица" localSheetId="2">#REF!</definedName>
    <definedName name="НоваяОборотка_Лист1_Таблица">#REF!</definedName>
    <definedName name="новое" localSheetId="1">'[68]Фин план'!#REF!</definedName>
    <definedName name="новое" localSheetId="2">'[68]Фин план'!#REF!</definedName>
    <definedName name="новое">'[68]Фин план'!#REF!</definedName>
    <definedName name="Номер">#REF!</definedName>
    <definedName name="норма">[55]Вып.П.П.!$E$8</definedName>
    <definedName name="НТУ">#REF!</definedName>
    <definedName name="о">[0]!о</definedName>
    <definedName name="о_29">[56]план!$P$45</definedName>
    <definedName name="о_36">[56]план!$P$48</definedName>
    <definedName name="о_37">[56]план!$P$50</definedName>
    <definedName name="о_38">[56]план!$P$54</definedName>
    <definedName name="о_42">[56]план!$P$58</definedName>
    <definedName name="о_46">[56]план!$P$62</definedName>
    <definedName name="о_47">[56]план!$P$63</definedName>
    <definedName name="о_50">[56]план!$P$66</definedName>
    <definedName name="о_54">[56]план!$P$70</definedName>
    <definedName name="о_58">[56]план!$P$74</definedName>
    <definedName name="о_62">[56]план!$P$78</definedName>
    <definedName name="о_всего">#REF!</definedName>
    <definedName name="о_имп_опл_ден" localSheetId="1">'[20]Фин план'!#REF!</definedName>
    <definedName name="о_имп_опл_ден" localSheetId="2">'[20]Фин план'!#REF!</definedName>
    <definedName name="о_имп_опл_ден">'[20]Фин план'!#REF!</definedName>
    <definedName name="о_имп_опл_мет" localSheetId="1">'[20]Фин план'!#REF!</definedName>
    <definedName name="о_имп_опл_мет" localSheetId="2">'[20]Фин план'!#REF!</definedName>
    <definedName name="о_имп_опл_мет">'[20]Фин план'!#REF!</definedName>
    <definedName name="о_имп_опл_откл" localSheetId="1">'[20]Фин план'!#REF!</definedName>
    <definedName name="о_имп_опл_откл" localSheetId="2">'[20]Фин план'!#REF!</definedName>
    <definedName name="о_имп_опл_откл">'[20]Фин план'!#REF!</definedName>
    <definedName name="о_имп_опл_проч" localSheetId="1">'[20]Фин план'!#REF!</definedName>
    <definedName name="о_имп_опл_проч" localSheetId="2">'[20]Фин план'!#REF!</definedName>
    <definedName name="о_имп_опл_проч">'[20]Фин план'!#REF!</definedName>
    <definedName name="о_имп_оплата" localSheetId="1">'[20]Фин план'!#REF!</definedName>
    <definedName name="о_имп_оплата" localSheetId="2">'[20]Фин план'!#REF!</definedName>
    <definedName name="о_имп_оплата">'[20]Фин план'!#REF!</definedName>
    <definedName name="о_имп_потр" localSheetId="1">'[20]Фин план'!#REF!</definedName>
    <definedName name="о_имп_потр" localSheetId="2">'[20]Фин план'!#REF!</definedName>
    <definedName name="о_имп_потр">'[20]Фин план'!#REF!</definedName>
    <definedName name="о_руб_ден" localSheetId="1">'[20]Фин план'!#REF!</definedName>
    <definedName name="о_руб_ден" localSheetId="2">'[20]Фин план'!#REF!</definedName>
    <definedName name="о_руб_ден">'[20]Фин план'!#REF!</definedName>
    <definedName name="о_руб_опл_мет" localSheetId="1">'[20]Фин план'!#REF!</definedName>
    <definedName name="о_руб_опл_мет" localSheetId="2">'[20]Фин план'!#REF!</definedName>
    <definedName name="о_руб_опл_мет">'[20]Фин план'!#REF!</definedName>
    <definedName name="о_руб_опл_откл" localSheetId="1">'[20]Фин план'!#REF!</definedName>
    <definedName name="о_руб_опл_откл" localSheetId="2">'[20]Фин план'!#REF!</definedName>
    <definedName name="о_руб_опл_откл">'[20]Фин план'!#REF!</definedName>
    <definedName name="о_руб_опл_проч" localSheetId="1">'[20]Фин план'!#REF!</definedName>
    <definedName name="о_руб_опл_проч" localSheetId="2">'[20]Фин план'!#REF!</definedName>
    <definedName name="о_руб_опл_проч">'[20]Фин план'!#REF!</definedName>
    <definedName name="о_руб_оплата" localSheetId="1">'[20]Фин план'!#REF!</definedName>
    <definedName name="о_руб_оплата" localSheetId="2">'[20]Фин план'!#REF!</definedName>
    <definedName name="о_руб_оплата">'[20]Фин план'!#REF!</definedName>
    <definedName name="о_руб_потр" localSheetId="1">'[20]Фин план'!#REF!</definedName>
    <definedName name="о_руб_потр" localSheetId="2">'[20]Фин план'!#REF!</definedName>
    <definedName name="о_руб_потр">'[20]Фин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 localSheetId="1">'[83]Сводная по цехам'!#REF!</definedName>
    <definedName name="о50" localSheetId="2">'[83]Сводная по цехам'!#REF!</definedName>
    <definedName name="о50">'[83]Сводная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 localSheetId="1">'[84]Сводная по цехам'!#REF!</definedName>
    <definedName name="о69" localSheetId="2">'[84]Сводная по цехам'!#REF!</definedName>
    <definedName name="о69">'[84]Сводная по цехам'!#REF!</definedName>
    <definedName name="о7">#REF!</definedName>
    <definedName name="о70">#REF!</definedName>
    <definedName name="о71">#REF!</definedName>
    <definedName name="о71_2" localSheetId="1">'[85]Сводная по цехам'!#REF!</definedName>
    <definedName name="о71_2" localSheetId="2">'[85]Сводная по цехам'!#REF!</definedName>
    <definedName name="о71_2">'[85]Сводная по цехам'!#REF!</definedName>
    <definedName name="о71_3" localSheetId="1">'[85]Сводная по цехам'!#REF!</definedName>
    <definedName name="о71_3" localSheetId="2">'[85]Сводная по цехам'!#REF!</definedName>
    <definedName name="о71_3">'[85]Сводная по цехам'!#REF!</definedName>
    <definedName name="о71_4" localSheetId="1">'[85]Сводная по цехам'!#REF!</definedName>
    <definedName name="о71_4" localSheetId="2">'[85]Сводная по цехам'!#REF!</definedName>
    <definedName name="о71_4">'[85]Сводная по цехам'!#REF!</definedName>
    <definedName name="о71_5" localSheetId="1">'[85]Сводная по цехам'!#REF!</definedName>
    <definedName name="о71_5" localSheetId="2">'[85]Сводная по цехам'!#REF!</definedName>
    <definedName name="о71_5">'[85]Сводная по цехам'!#REF!</definedName>
    <definedName name="о72">#REF!</definedName>
    <definedName name="о73">#REF!</definedName>
    <definedName name="о74">#REF!</definedName>
    <definedName name="о75" localSheetId="1">'[84]Сводная по цехам'!#REF!</definedName>
    <definedName name="о75" localSheetId="2">'[84]Сводная по цехам'!#REF!</definedName>
    <definedName name="о75">'[84]Сводная по цехам'!#REF!</definedName>
    <definedName name="о76">#REF!</definedName>
    <definedName name="о77" localSheetId="1">'[84]Сводная по цехам'!#REF!</definedName>
    <definedName name="о77" localSheetId="2">'[84]Сводная по цехам'!#REF!</definedName>
    <definedName name="о77">'[84]Сводная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1">'Кузнецкая ТЭЦ'!$A$1:$W$60</definedName>
    <definedName name="_xlnm.Print_Area" localSheetId="0">КузнецкТеплоСбыт!$A$1:$G$60</definedName>
    <definedName name="_xlnm.Print_Area" localSheetId="2">'Центральная ТЭЦ'!$A$1:$G$60</definedName>
    <definedName name="_xlnm.Print_Area">#REF!</definedName>
    <definedName name="оборуд_кап" localSheetId="1">'[20]Фин план'!#REF!</definedName>
    <definedName name="оборуд_кап" localSheetId="2">'[20]Фин план'!#REF!</definedName>
    <definedName name="оборуд_кап">'[20]Фин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[8]январь!$D$59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>[0]!ограничение</definedName>
    <definedName name="од">[64]январь!$B$25</definedName>
    <definedName name="один" localSheetId="1">'[68]Фин план'!#REF!</definedName>
    <definedName name="один" localSheetId="2">'[68]Фин план'!#REF!</definedName>
    <definedName name="один">'[68]Фин план'!#REF!</definedName>
    <definedName name="окал_1041">[56]план!$C$1697</definedName>
    <definedName name="окал_1062">[56]план!$C$1733</definedName>
    <definedName name="окал_1113">[56]план!$C$1769</definedName>
    <definedName name="окал_240">[56]план!$C$240</definedName>
    <definedName name="окал_292">[56]план!$C$292</definedName>
    <definedName name="окал_389">[56]план!$C$389</definedName>
    <definedName name="окал_526">[56]план!$C$676</definedName>
    <definedName name="окал_737" localSheetId="1">[56]план!#REF!</definedName>
    <definedName name="окал_737" localSheetId="2">[56]план!#REF!</definedName>
    <definedName name="окал_737">[56]план!#REF!</definedName>
    <definedName name="окалина">#REF!</definedName>
    <definedName name="окат._цена">[8]январь!$C$20</definedName>
    <definedName name="окатыши_КГОК_тонн">[8]январь!$B$20</definedName>
    <definedName name="ОЛДОДО">[0]!ОЛДОДО</definedName>
    <definedName name="олея">[0]!олея</definedName>
    <definedName name="ООВВО">[56]план!$G$2898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 localSheetId="1">#REF!</definedName>
    <definedName name="отвлеченка" localSheetId="2">#REF!</definedName>
    <definedName name="отвлеченка">#REF!</definedName>
    <definedName name="ОТК">'[60]цены цехов'!$D$54</definedName>
    <definedName name="отопление_ВАЦ">'[60]цены цехов'!$D$20</definedName>
    <definedName name="отопление_Естюн">'[60]цены цехов'!$D$19</definedName>
    <definedName name="отопление_ЛАЦ">'[60]цены цехов'!$D$21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[55]База!$B$17:$AP$20</definedName>
    <definedName name="ОЦ1">[55]База!$A$17:$IV$20</definedName>
    <definedName name="очистка_стоков">'[60]цены цехов'!$D$7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'[60]цены цехов'!$D$9</definedName>
    <definedName name="ПДВ">[8]январь!$D$91</definedName>
    <definedName name="первый">#REF!</definedName>
    <definedName name="Пересчитать">[0]!Пересчитать</definedName>
    <definedName name="ПерЗ1" localSheetId="1">'[23]Balance Sh+Indices'!#REF!</definedName>
    <definedName name="ПерЗ1" localSheetId="2">'[23]Balance Sh+Indices'!#REF!</definedName>
    <definedName name="ПерЗ1">'[23]Balance Sh+Indices'!#REF!</definedName>
    <definedName name="период">[86]Заполните!$B$6</definedName>
    <definedName name="ПЖТ">[56]план!$G$1955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[56]план!$G$3181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[86]План!$A$15:$U$27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[8]январь!$D$92</definedName>
    <definedName name="ПНР">[8]январь!$D$86</definedName>
    <definedName name="погашение_дебит_план">#REF!</definedName>
    <definedName name="погашение_дебит_РА_план" localSheetId="1">#REF!</definedName>
    <definedName name="погашение_дебит_РА_план" localSheetId="2">#REF!</definedName>
    <definedName name="погашение_дебит_РА_план">#REF!</definedName>
    <definedName name="погашение_дебит_РА_факт" localSheetId="1">#REF!</definedName>
    <definedName name="погашение_дебит_РА_факт" localSheetId="2">#REF!</definedName>
    <definedName name="погашение_дебит_РА_факт">#REF!</definedName>
    <definedName name="погашение_дебит_факт">#REF!</definedName>
    <definedName name="погр_РОР">'[60]цены цехов'!$D$50</definedName>
    <definedName name="подр_УКС">#REF!</definedName>
    <definedName name="ПОКАЗАТЕЛИ_ДОЛГОСР.ПРОГНОЗА" localSheetId="1">'[87]2002(v2)'!#REF!</definedName>
    <definedName name="ПОКАЗАТЕЛИ_ДОЛГОСР.ПРОГНОЗА" localSheetId="2">'[87]2002(v2)'!#REF!</definedName>
    <definedName name="ПОКАЗАТЕЛИ_ДОЛГОСР.ПРОГНОЗА">'[87]2002(v2)'!#REF!</definedName>
    <definedName name="пол">[0]!пол</definedName>
    <definedName name="пользов_дорог">[8]январь!$D$89</definedName>
    <definedName name="ПОсД1" localSheetId="1">'[23]Balance Sh+Indices'!#REF!</definedName>
    <definedName name="ПОсД1" localSheetId="2">'[23]Balance Sh+Indices'!#REF!</definedName>
    <definedName name="ПОсД1">'[23]Balance Sh+Indices'!#REF!</definedName>
    <definedName name="ПостЗ1" localSheetId="1">'[23]Balance Sh+Indices'!#REF!</definedName>
    <definedName name="ПостЗ1" localSheetId="2">'[23]Balance Sh+Indices'!#REF!</definedName>
    <definedName name="ПостЗ1">'[23]Balance Sh+Indices'!#REF!</definedName>
    <definedName name="поступления_план_Rual">#REF!</definedName>
    <definedName name="поступления_РА_план" localSheetId="1">#REF!</definedName>
    <definedName name="поступления_РА_план" localSheetId="2">#REF!</definedName>
    <definedName name="поступления_РА_план">#REF!</definedName>
    <definedName name="поступления_РА_факт" localSheetId="1">#REF!</definedName>
    <definedName name="поступления_РА_факт" localSheetId="2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 localSheetId="1">#REF!</definedName>
    <definedName name="пошлины" localSheetId="2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[56]план!$G$17</definedName>
    <definedName name="приход_лом">[56]план!$G$83</definedName>
    <definedName name="приход_попутн">[56]план!$G$87</definedName>
    <definedName name="приход_реализ_отходы">[56]план!$G$91</definedName>
    <definedName name="приход_Россия">[56]план!$G$29</definedName>
    <definedName name="приход_экспорт">[56]план!$G$9</definedName>
    <definedName name="проволоч">[8]январь!$D$43</definedName>
    <definedName name="прод_КХП_потр">#REF!</definedName>
    <definedName name="пром.вент">'[60]цены цехов'!$D$22</definedName>
    <definedName name="ПРОСР_ДЕБИТ" localSheetId="1">#REF!</definedName>
    <definedName name="ПРОСР_ДЕБИТ" localSheetId="2">#REF!</definedName>
    <definedName name="ПРОСР_ДЕБИТ">#REF!</definedName>
    <definedName name="Проц1" localSheetId="1">'[23]Balance Sh+Indices'!#REF!</definedName>
    <definedName name="Проц1" localSheetId="2">'[23]Balance Sh+Indices'!#REF!</definedName>
    <definedName name="Проц1">'[23]Balance Sh+Indices'!#REF!</definedName>
    <definedName name="проценты">[8]январь!$D$85</definedName>
    <definedName name="ПроцИзПр1" localSheetId="1">'[23]Balance Sh+Indices'!#REF!</definedName>
    <definedName name="ПроцИзПр1" localSheetId="2">'[23]Balance Sh+Indices'!#REF!</definedName>
    <definedName name="ПроцИзПр1">'[23]Balance Sh+Indices'!#REF!</definedName>
    <definedName name="ПрочДох1" localSheetId="1">'[23]Balance Sh+Indices'!#REF!</definedName>
    <definedName name="ПрочДох1" localSheetId="2">'[23]Balance Sh+Indices'!#REF!</definedName>
    <definedName name="ПрочДох1">'[23]Balance Sh+Indices'!#REF!</definedName>
    <definedName name="ПрочР1" localSheetId="1">'[23]Balance Sh+Indices'!#REF!</definedName>
    <definedName name="ПрочР1" localSheetId="2">'[23]Balance Sh+Indices'!#REF!</definedName>
    <definedName name="ПрочР1">'[23]Balance Sh+Indices'!#REF!</definedName>
    <definedName name="пррррр">#REF!</definedName>
    <definedName name="ПСЦ">[56]план!$G$2137</definedName>
    <definedName name="ПТД">[56]план!$G$2390</definedName>
    <definedName name="пхнм">[58]заявка_на_произ!$A$105:$IV$105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>[0]!пэо</definedName>
    <definedName name="пятн">[64]январь!$B$38</definedName>
    <definedName name="пять">[64]январь!$D$31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[56]план!$G$7</definedName>
    <definedName name="реализация" localSheetId="1">#REF!</definedName>
    <definedName name="реализация" localSheetId="2">#REF!</definedName>
    <definedName name="реализация">#REF!</definedName>
    <definedName name="ремонтные">[8]январь!$D$79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localSheetId="1">'[79]3-01'!#REF!</definedName>
    <definedName name="ро" localSheetId="2">'[79]3-01'!#REF!</definedName>
    <definedName name="ро">'[79]3-01'!#REF!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[56]план!$C$29</definedName>
    <definedName name="Россия_цена">[56]план!$F$29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[56]план!$G$3047</definedName>
    <definedName name="РЭЦ">[56]план!$G$2868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[55]Вып.П.П.!$D$2</definedName>
    <definedName name="Сu_тонн">[8]январь!$B$33</definedName>
    <definedName name="самара">#REF!</definedName>
    <definedName name="сброс_в_канал.">'[60]цены цехов'!$D$6</definedName>
    <definedName name="сем">[64]январь!$B$27</definedName>
    <definedName name="семь">[64]январь!$D$32</definedName>
    <definedName name="Сергею" localSheetId="1">[89]АНАЛИТ!$B$2:$B$87,[89]АНАЛИТ!#REF!,[89]АНАЛИТ!#REF!,[89]АНАЛИТ!$AB$2</definedName>
    <definedName name="Сергею" localSheetId="2">[89]АНАЛИТ!$B$2:$B$87,[89]АНАЛИТ!#REF!,[89]АНАЛИТ!#REF!,[89]АНАЛИТ!$AB$2</definedName>
    <definedName name="Сергею">[89]АНАЛИТ!$B$2:$B$87,[89]АНАЛИТ!#REF!,[89]АНАЛИТ!#REF!,[89]АНАЛИТ!$AB$2</definedName>
    <definedName name="Сж.воздух_Экспл.">'[60]цены цехов'!$D$41</definedName>
    <definedName name="сжат.возд_Магн">'[60]цены цехов'!$D$34</definedName>
    <definedName name="СЗФ">[8]январь!$D$26</definedName>
    <definedName name="СЗФ_тонн">[8]январь!$B$26</definedName>
    <definedName name="СЗФ_цена">[8]январь!$C$26</definedName>
    <definedName name="скидка" localSheetId="1">#REF!</definedName>
    <definedName name="скидка" localSheetId="2">#REF!</definedName>
    <definedName name="скидка">#REF!</definedName>
    <definedName name="сменн">[8]январь!$D$68</definedName>
    <definedName name="смета">[56]план!$S$13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 localSheetId="1">[90]сортамент!#REF!</definedName>
    <definedName name="сорт_478" localSheetId="2">[90]сортамент!#REF!</definedName>
    <definedName name="сорт_478">[90]сортамент!#REF!</definedName>
    <definedName name="СрЧ1" localSheetId="1">'[23]Balance Sh+Indices'!#REF!</definedName>
    <definedName name="СрЧ1" localSheetId="2">'[23]Balance Sh+Indices'!#REF!</definedName>
    <definedName name="СрЧ1">'[23]Balance Sh+Indices'!#REF!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 localSheetId="1">[73]план!#REF!</definedName>
    <definedName name="ССП" localSheetId="2">[73]план!#REF!</definedName>
    <definedName name="ССП">[73]план!#REF!</definedName>
    <definedName name="сссс">[0]!сссс</definedName>
    <definedName name="ССФ" localSheetId="1">[73]план!#REF!</definedName>
    <definedName name="ССФ" localSheetId="2">[73]план!#REF!</definedName>
    <definedName name="ССФ">[73]план!#REF!</definedName>
    <definedName name="ссы">[0]!ссы</definedName>
    <definedName name="Статья">#REF!</definedName>
    <definedName name="СтНПр1" localSheetId="1">'[23]Balance Sh+Indices'!#REF!</definedName>
    <definedName name="СтНПр1" localSheetId="2">'[23]Balance Sh+Indices'!#REF!</definedName>
    <definedName name="СтНПр1">'[23]Balance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[8]январь!$D$76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[8]январь!$D$48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[8]январь!$D$57</definedName>
    <definedName name="т">[0]!т</definedName>
    <definedName name="таб">[55]Вып.П.П.!$C$7:$N$48</definedName>
    <definedName name="табл">[0]!табл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[56]план!$AF$5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 localSheetId="1">'[23]Balance Sh+Indices'!#REF!</definedName>
    <definedName name="ТБ" localSheetId="2">'[23]Balance Sh+Indices'!#REF!</definedName>
    <definedName name="ТБ">'[23]Balance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 localSheetId="1">#REF!</definedName>
    <definedName name="ТЕК_ДЕБИТ" localSheetId="2">#REF!</definedName>
    <definedName name="ТЕК_ДЕБИТ">#REF!</definedName>
    <definedName name="ТЕК_КРЕДИТ" localSheetId="1">#REF!</definedName>
    <definedName name="ТЕК_КРЕДИТ" localSheetId="2">#REF!</definedName>
    <definedName name="ТЕК_КРЕДИТ">#REF!</definedName>
    <definedName name="ТЕК_ОБЪЕМ" localSheetId="1">#REF!</definedName>
    <definedName name="ТЕК_ОБЪЕМ" localSheetId="2">#REF!</definedName>
    <definedName name="ТЕК_ОБЪЕМ">#REF!</definedName>
    <definedName name="ТЕК_РЕАЛ" localSheetId="1">#REF!</definedName>
    <definedName name="ТЕК_РЕАЛ" localSheetId="2">#REF!</definedName>
    <definedName name="ТЕК_РЕАЛ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[58]заявка_на_произ!$D$1:$D$65536</definedName>
    <definedName name="ТНП">[56]план!$G$2617</definedName>
    <definedName name="ТовОб1" localSheetId="1">'[23]Balance Sh+Indices'!#REF!</definedName>
    <definedName name="ТовОб1" localSheetId="2">'[23]Balance Sh+Indices'!#REF!</definedName>
    <definedName name="ТовОб1">'[23]Balance Sh+Indices'!#REF!</definedName>
    <definedName name="ТовРеал1" localSheetId="1">'[23]Balance Sh+Indices'!#REF!</definedName>
    <definedName name="ТовРеал1" localSheetId="2">'[23]Balance Sh+Indices'!#REF!</definedName>
    <definedName name="ТовРеал1">'[23]Balance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[8]январь!$B$64</definedName>
    <definedName name="топливо">[8]январь!$D$64</definedName>
    <definedName name="транспортный">[8]январь!$D$88</definedName>
    <definedName name="третий">#REF!</definedName>
    <definedName name="три" localSheetId="1">'[68]Фин план'!#REF!</definedName>
    <definedName name="три" localSheetId="2">'[68]Фин план'!#REF!</definedName>
    <definedName name="три">'[68]Фин план'!#REF!</definedName>
    <definedName name="трин">[64]январь!$B$37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[8]январь!$D$60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[8]январь!$B$61</definedName>
    <definedName name="уголь_цена">[8]январь!$C$61</definedName>
    <definedName name="угпена">[58]заявка_на_произ!$A$127:$IV$127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[56]план!$G$2742</definedName>
    <definedName name="УИСО">[56]план!$G$2848</definedName>
    <definedName name="УОПС">#REF!</definedName>
    <definedName name="уплач">#REF!</definedName>
    <definedName name="УРС">[56]план!$G$3033</definedName>
    <definedName name="усл_кред_орг">#REF!</definedName>
    <definedName name="услуги">[8]январь!$D$78</definedName>
    <definedName name="УТК">[56]план!$G$2778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[56]план!$G$2712</definedName>
    <definedName name="учебный">[56]план!$G$2551</definedName>
    <definedName name="ф">[55]кварталы!$L$1</definedName>
    <definedName name="ф1">[55]кварталы!$P$1</definedName>
    <definedName name="Файл">#REF!</definedName>
    <definedName name="фак">[55]Вып.П.П.!$F$8</definedName>
    <definedName name="ФАКТ">#REF!</definedName>
    <definedName name="факт_нараст_итог">[86]Факт!$A$15:$U$27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 localSheetId="1">#REF!</definedName>
    <definedName name="ФАКТ_ПРОДАЖ" localSheetId="2">#REF!</definedName>
    <definedName name="ФАКТ_ПРОДАЖ">#REF!</definedName>
    <definedName name="ФАКТ_тн" localSheetId="1">#REF!</definedName>
    <definedName name="ФАКТ_тн" localSheetId="2">#REF!</definedName>
    <definedName name="ФАКТ_тн">#REF!</definedName>
    <definedName name="факт1">#REF!</definedName>
    <definedName name="факт2">#REF!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.98">[55]База!$AE$1:$AE$65536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[8]январь!$D$24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[8]январь!$D$93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'[60]цены цехов'!$D$31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[56]план!$G$2236</definedName>
    <definedName name="цемент">[58]заявка_на_произ!$A$84:$IV$84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'[60]цены цехов'!$D$56</definedName>
    <definedName name="ЦМОП">[56]план!$G$2653</definedName>
    <definedName name="ЦПТО">[56]план!$G$1858</definedName>
    <definedName name="ЦПШ">[56]план!$G$1828</definedName>
    <definedName name="ЦПШ_колич">[56]план!$C$1828</definedName>
    <definedName name="ЦРМО_2">[56]план!$G$3089</definedName>
    <definedName name="ЦРМО_3">[56]план!$G$3103</definedName>
    <definedName name="ЦРО">'[60]цены цехов'!$D$25</definedName>
    <definedName name="ЦТА">[56]план!$G$2283</definedName>
    <definedName name="цу">[0]!цу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[56]план!$G$2494</definedName>
    <definedName name="ЦУШ_колич">[56]план!$C$2494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[56]план!$G$2413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[64]январь!$B$35</definedName>
    <definedName name="четвертый">#REF!</definedName>
    <definedName name="четыр">[64]январь!$D$38</definedName>
    <definedName name="четыре">[64]январь!$D$35</definedName>
    <definedName name="ЧП1" localSheetId="1">'[23]Balance Sh+Indices'!#REF!</definedName>
    <definedName name="ЧП1" localSheetId="2">'[23]Balance Sh+Indices'!#REF!</definedName>
    <definedName name="ЧП1">'[23]Balance Sh+Indices'!#REF!</definedName>
    <definedName name="чугун_тов">'[56]Россия-экспорт'!$C$49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[64]январь!$D$27</definedName>
    <definedName name="шесть">[64]январь!$B$31</definedName>
    <definedName name="шихт_ВАЦ">'[60]цены цехов'!$D$44</definedName>
    <definedName name="шихт_ЛАЦ">'[60]цены цехов'!$D$47</definedName>
    <definedName name="шлак">#REF!</definedName>
    <definedName name="шлак_глин_тонн">#REF!</definedName>
    <definedName name="шлак_глиноз_тонн">#REF!</definedName>
    <definedName name="шпат">[8]январь!$D$56</definedName>
    <definedName name="шпат_тонн">[8]январь!$B$56</definedName>
    <definedName name="штрафы">#REF!</definedName>
    <definedName name="ъ" localSheetId="1">#REF!</definedName>
    <definedName name="ъ" localSheetId="2">#REF!</definedName>
    <definedName name="ъ">#REF!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>[0]!ыв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[56]план!$G$14</definedName>
    <definedName name="эл.энергия">'[60]цены цехов'!$D$13</definedName>
    <definedName name="эл_энергия">[56]план!$G$2092</definedName>
    <definedName name="электро">[0]!электро</definedName>
    <definedName name="электрол_РА">#REF!</definedName>
    <definedName name="электролит_РА">#REF!</definedName>
    <definedName name="энерг._т">[8]январь!$B$65</definedName>
    <definedName name="энергетич">[8]январь!$D$65</definedName>
    <definedName name="энергия">[8]январь!$D$72</definedName>
    <definedName name="энергия_тонн">[8]январь!$B$72</definedName>
    <definedName name="энергия_цена">[8]январь!$C$72</definedName>
    <definedName name="ЭРЦ">[56]план!$G$2437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[55]кварталы!$D$1</definedName>
    <definedName name="я1">[55]кварталы!$H$1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[55]База!$AC$1:$AC$65536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5725" fullCalcOnLoad="1"/>
</workbook>
</file>

<file path=xl/calcChain.xml><?xml version="1.0" encoding="utf-8"?>
<calcChain xmlns="http://schemas.openxmlformats.org/spreadsheetml/2006/main">
  <c r="F43" i="4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2"/>
  <c r="G32" s="1"/>
  <c r="F31"/>
  <c r="G31" s="1"/>
  <c r="F18"/>
  <c r="G18"/>
  <c r="F19"/>
  <c r="G19"/>
  <c r="F20"/>
  <c r="G20"/>
  <c r="F21"/>
  <c r="G21"/>
  <c r="F22"/>
  <c r="G22"/>
  <c r="F23"/>
  <c r="G23"/>
  <c r="F24"/>
  <c r="G24"/>
  <c r="F25"/>
  <c r="G25"/>
  <c r="G17"/>
  <c r="F17"/>
  <c r="E49"/>
  <c r="D49"/>
  <c r="E43"/>
  <c r="D43"/>
  <c r="E42"/>
  <c r="D42"/>
  <c r="E41"/>
  <c r="D41"/>
  <c r="E40"/>
  <c r="D40"/>
  <c r="E39"/>
  <c r="D39"/>
  <c r="E37"/>
  <c r="D37"/>
  <c r="E35"/>
  <c r="D35"/>
  <c r="E34"/>
  <c r="D34"/>
  <c r="E33"/>
  <c r="D33"/>
  <c r="E32"/>
  <c r="D32"/>
  <c r="E31"/>
  <c r="E44" s="1"/>
  <c r="D31"/>
  <c r="D44" s="1"/>
  <c r="E25"/>
  <c r="D25"/>
  <c r="E24"/>
  <c r="D24"/>
  <c r="E23"/>
  <c r="D23"/>
  <c r="E22"/>
  <c r="D22"/>
  <c r="E21"/>
  <c r="D21"/>
  <c r="E20"/>
  <c r="D20"/>
  <c r="E19"/>
  <c r="D19"/>
  <c r="E18"/>
  <c r="D18"/>
  <c r="E17"/>
  <c r="E26" s="1"/>
  <c r="D17"/>
  <c r="D26" s="1"/>
  <c r="E9"/>
  <c r="D9"/>
  <c r="G7"/>
  <c r="F7"/>
  <c r="F43" i="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2"/>
  <c r="G32" s="1"/>
  <c r="F31"/>
  <c r="G31" s="1"/>
  <c r="F18"/>
  <c r="G18"/>
  <c r="F19"/>
  <c r="G19"/>
  <c r="F20"/>
  <c r="G20"/>
  <c r="F21"/>
  <c r="G21"/>
  <c r="F22"/>
  <c r="G22"/>
  <c r="F23"/>
  <c r="G23"/>
  <c r="F24"/>
  <c r="G24"/>
  <c r="F25"/>
  <c r="G25"/>
  <c r="G17"/>
  <c r="F17"/>
  <c r="W49"/>
  <c r="V49"/>
  <c r="M49"/>
  <c r="L49"/>
  <c r="E49"/>
  <c r="D49"/>
  <c r="M43"/>
  <c r="L43"/>
  <c r="E43"/>
  <c r="D43"/>
  <c r="U43"/>
  <c r="T43"/>
  <c r="M42"/>
  <c r="L42"/>
  <c r="E42"/>
  <c r="D42"/>
  <c r="U42"/>
  <c r="T42"/>
  <c r="M41"/>
  <c r="L41"/>
  <c r="E41"/>
  <c r="D41"/>
  <c r="U41"/>
  <c r="T41"/>
  <c r="M40"/>
  <c r="L40"/>
  <c r="E40"/>
  <c r="D40"/>
  <c r="U40"/>
  <c r="T40"/>
  <c r="M39"/>
  <c r="L39"/>
  <c r="E39"/>
  <c r="D39"/>
  <c r="U39"/>
  <c r="T39"/>
  <c r="U38"/>
  <c r="T38"/>
  <c r="M37"/>
  <c r="L37"/>
  <c r="E37"/>
  <c r="D37"/>
  <c r="U37"/>
  <c r="T37"/>
  <c r="U36"/>
  <c r="T36"/>
  <c r="M35"/>
  <c r="L35"/>
  <c r="E35"/>
  <c r="D35"/>
  <c r="U35"/>
  <c r="T35"/>
  <c r="M34"/>
  <c r="L34"/>
  <c r="E34"/>
  <c r="D34"/>
  <c r="U34"/>
  <c r="T34"/>
  <c r="T33" s="1"/>
  <c r="M33"/>
  <c r="L33"/>
  <c r="E33"/>
  <c r="D33"/>
  <c r="M32"/>
  <c r="L32"/>
  <c r="E32"/>
  <c r="D32"/>
  <c r="U32"/>
  <c r="T32"/>
  <c r="M31"/>
  <c r="M44" s="1"/>
  <c r="L31"/>
  <c r="L44" s="1"/>
  <c r="E31"/>
  <c r="E44" s="1"/>
  <c r="D31"/>
  <c r="D44" s="1"/>
  <c r="M25"/>
  <c r="L25"/>
  <c r="E25"/>
  <c r="D25"/>
  <c r="U25"/>
  <c r="T25"/>
  <c r="M24"/>
  <c r="L24"/>
  <c r="E24"/>
  <c r="D24"/>
  <c r="U24"/>
  <c r="T24"/>
  <c r="M23"/>
  <c r="L23"/>
  <c r="E23"/>
  <c r="D23"/>
  <c r="U23"/>
  <c r="T23"/>
  <c r="M22"/>
  <c r="L22"/>
  <c r="E22"/>
  <c r="D22"/>
  <c r="U22"/>
  <c r="T22"/>
  <c r="M21"/>
  <c r="L21"/>
  <c r="E21"/>
  <c r="D21"/>
  <c r="U21"/>
  <c r="T21"/>
  <c r="M20"/>
  <c r="L20"/>
  <c r="E20"/>
  <c r="D20"/>
  <c r="U20"/>
  <c r="T20"/>
  <c r="M19"/>
  <c r="L19"/>
  <c r="E19"/>
  <c r="D19"/>
  <c r="U19"/>
  <c r="T19"/>
  <c r="M18"/>
  <c r="L18"/>
  <c r="E18"/>
  <c r="D18"/>
  <c r="U18"/>
  <c r="T18"/>
  <c r="M17"/>
  <c r="M26" s="1"/>
  <c r="L17"/>
  <c r="L26" s="1"/>
  <c r="E17"/>
  <c r="E26" s="1"/>
  <c r="D17"/>
  <c r="D26" s="1"/>
  <c r="M9"/>
  <c r="M10" s="1"/>
  <c r="M12" s="1"/>
  <c r="L9"/>
  <c r="E9"/>
  <c r="E10" s="1"/>
  <c r="E12" s="1"/>
  <c r="D9"/>
  <c r="T9"/>
  <c r="W7"/>
  <c r="V7"/>
  <c r="O7"/>
  <c r="N7"/>
  <c r="G7"/>
  <c r="F7"/>
  <c r="E49" i="1"/>
  <c r="D49"/>
  <c r="E43"/>
  <c r="D43"/>
  <c r="E42"/>
  <c r="D42"/>
  <c r="E41"/>
  <c r="D41"/>
  <c r="E40"/>
  <c r="D40"/>
  <c r="E39"/>
  <c r="D39"/>
  <c r="E37"/>
  <c r="D37"/>
  <c r="E35"/>
  <c r="D35"/>
  <c r="E34"/>
  <c r="D34"/>
  <c r="E33"/>
  <c r="D33"/>
  <c r="E32"/>
  <c r="D32"/>
  <c r="E31"/>
  <c r="E44" s="1"/>
  <c r="D31"/>
  <c r="D44" s="1"/>
  <c r="E25"/>
  <c r="D25"/>
  <c r="E24"/>
  <c r="D24"/>
  <c r="E23"/>
  <c r="D23"/>
  <c r="E22"/>
  <c r="D22"/>
  <c r="E21"/>
  <c r="D21"/>
  <c r="E20"/>
  <c r="D20"/>
  <c r="E19"/>
  <c r="D19"/>
  <c r="E18"/>
  <c r="D18"/>
  <c r="E17"/>
  <c r="E26" s="1"/>
  <c r="D17"/>
  <c r="D26" s="1"/>
  <c r="E9"/>
  <c r="D9"/>
  <c r="G7"/>
  <c r="F7"/>
  <c r="E10" i="4" l="1"/>
  <c r="E12" s="1"/>
  <c r="G33"/>
  <c r="F33"/>
  <c r="D54"/>
  <c r="D68" s="1"/>
  <c r="E54"/>
  <c r="E68" s="1"/>
  <c r="F9"/>
  <c r="E10" i="1"/>
  <c r="E12" s="1"/>
  <c r="U33" i="3"/>
  <c r="F9"/>
  <c r="N9"/>
  <c r="U9"/>
  <c r="T17"/>
  <c r="T26" s="1"/>
  <c r="U17"/>
  <c r="D54"/>
  <c r="D68" s="1"/>
  <c r="E54"/>
  <c r="E68" s="1"/>
  <c r="L54"/>
  <c r="L68" s="1"/>
  <c r="M54"/>
  <c r="M68" s="1"/>
  <c r="T31"/>
  <c r="T44" s="1"/>
  <c r="U31"/>
  <c r="T49"/>
  <c r="T54" s="1"/>
  <c r="T68" s="1"/>
  <c r="U49"/>
  <c r="F9" i="1"/>
  <c r="D54"/>
  <c r="D68" s="1"/>
  <c r="E54"/>
  <c r="E68" s="1"/>
  <c r="F44" i="4" l="1"/>
  <c r="G44"/>
  <c r="F26"/>
  <c r="G26"/>
  <c r="F10"/>
  <c r="F12" s="1"/>
  <c r="G9"/>
  <c r="G10" s="1"/>
  <c r="G12" s="1"/>
  <c r="U44" i="3"/>
  <c r="U26"/>
  <c r="U10"/>
  <c r="U12" s="1"/>
  <c r="V9"/>
  <c r="N10"/>
  <c r="N12" s="1"/>
  <c r="O9"/>
  <c r="O10" s="1"/>
  <c r="O12" s="1"/>
  <c r="F10"/>
  <c r="F12" s="1"/>
  <c r="G9"/>
  <c r="G10" s="1"/>
  <c r="G12" s="1"/>
  <c r="U54"/>
  <c r="U68" s="1"/>
  <c r="F10" i="1"/>
  <c r="F12" s="1"/>
  <c r="G9"/>
  <c r="G10" s="1"/>
  <c r="G12" s="1"/>
  <c r="G54" i="4" l="1"/>
  <c r="F54"/>
  <c r="N38" i="3"/>
  <c r="O38" s="1"/>
  <c r="N36"/>
  <c r="O36" s="1"/>
  <c r="V18"/>
  <c r="W18" s="1"/>
  <c r="N18"/>
  <c r="O18" s="1"/>
  <c r="V34"/>
  <c r="N17"/>
  <c r="V19"/>
  <c r="W19" s="1"/>
  <c r="N19"/>
  <c r="O19" s="1"/>
  <c r="V20"/>
  <c r="W20" s="1"/>
  <c r="N20"/>
  <c r="O20" s="1"/>
  <c r="V21"/>
  <c r="W21" s="1"/>
  <c r="N21"/>
  <c r="O21" s="1"/>
  <c r="V22"/>
  <c r="W22" s="1"/>
  <c r="N22"/>
  <c r="O22" s="1"/>
  <c r="V23"/>
  <c r="W23" s="1"/>
  <c r="N23"/>
  <c r="O23" s="1"/>
  <c r="V24"/>
  <c r="W24" s="1"/>
  <c r="N24"/>
  <c r="O24" s="1"/>
  <c r="V25"/>
  <c r="W25" s="1"/>
  <c r="N25"/>
  <c r="O25" s="1"/>
  <c r="V32"/>
  <c r="W32" s="1"/>
  <c r="N32"/>
  <c r="O32" s="1"/>
  <c r="N34"/>
  <c r="V35"/>
  <c r="W35" s="1"/>
  <c r="N35"/>
  <c r="O35" s="1"/>
  <c r="V36"/>
  <c r="W36" s="1"/>
  <c r="V37"/>
  <c r="W37" s="1"/>
  <c r="N37"/>
  <c r="O37" s="1"/>
  <c r="V38"/>
  <c r="W38" s="1"/>
  <c r="V39"/>
  <c r="W39" s="1"/>
  <c r="N39"/>
  <c r="O39" s="1"/>
  <c r="V40"/>
  <c r="W40" s="1"/>
  <c r="N40"/>
  <c r="O40" s="1"/>
  <c r="V41"/>
  <c r="W41" s="1"/>
  <c r="N41"/>
  <c r="O41" s="1"/>
  <c r="V42"/>
  <c r="W42" s="1"/>
  <c r="N42"/>
  <c r="O42" s="1"/>
  <c r="V43"/>
  <c r="W43" s="1"/>
  <c r="N43"/>
  <c r="O43" s="1"/>
  <c r="N31"/>
  <c r="V10"/>
  <c r="V12" s="1"/>
  <c r="W9"/>
  <c r="W10" s="1"/>
  <c r="W12" s="1"/>
  <c r="V17"/>
  <c r="V31"/>
  <c r="F38" i="1"/>
  <c r="G38" s="1"/>
  <c r="F36"/>
  <c r="G36" s="1"/>
  <c r="F17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31"/>
  <c r="F32"/>
  <c r="G32" s="1"/>
  <c r="F34"/>
  <c r="F35"/>
  <c r="G35" s="1"/>
  <c r="F37"/>
  <c r="G37" s="1"/>
  <c r="F39"/>
  <c r="G39" s="1"/>
  <c r="F40"/>
  <c r="G40" s="1"/>
  <c r="F41"/>
  <c r="G41" s="1"/>
  <c r="F42"/>
  <c r="G42" s="1"/>
  <c r="F43"/>
  <c r="G43" s="1"/>
  <c r="W31" i="3" l="1"/>
  <c r="V26"/>
  <c r="W17"/>
  <c r="W26" s="1"/>
  <c r="O31"/>
  <c r="O34"/>
  <c r="O33" s="1"/>
  <c r="N33"/>
  <c r="N44" s="1"/>
  <c r="G33"/>
  <c r="F33"/>
  <c r="F44" s="1"/>
  <c r="N26"/>
  <c r="O17"/>
  <c r="O26" s="1"/>
  <c r="F26"/>
  <c r="G26"/>
  <c r="W34"/>
  <c r="W33" s="1"/>
  <c r="V33"/>
  <c r="V44" s="1"/>
  <c r="V54" s="1"/>
  <c r="G34" i="1"/>
  <c r="G33" s="1"/>
  <c r="F33"/>
  <c r="F44"/>
  <c r="G31"/>
  <c r="G44" s="1"/>
  <c r="F26"/>
  <c r="G17"/>
  <c r="G26" s="1"/>
  <c r="F54" i="3" l="1"/>
  <c r="N54"/>
  <c r="G44"/>
  <c r="G54" s="1"/>
  <c r="O44"/>
  <c r="O54" s="1"/>
  <c r="W44"/>
  <c r="W54" s="1"/>
  <c r="G54" i="1"/>
  <c r="F54"/>
</calcChain>
</file>

<file path=xl/sharedStrings.xml><?xml version="1.0" encoding="utf-8"?>
<sst xmlns="http://schemas.openxmlformats.org/spreadsheetml/2006/main" count="677" uniqueCount="70">
  <si>
    <t>Расчет НВВ ООО "Новокузнецкая теплосетевая компания"</t>
  </si>
  <si>
    <t xml:space="preserve"> на долгосрочный период регулирования 2016 - 2018 гг.</t>
  </si>
  <si>
    <t>по системе теплоснабжения ООО "КузнецкТеплоСбыт"</t>
  </si>
  <si>
    <t>по системе теплоснабжения ОАО "Кузнецкая ТЭЦ"</t>
  </si>
  <si>
    <t>по системе теплоснабжения ООО "Центральная ТЭЦ"</t>
  </si>
  <si>
    <t>Долгосрочные параметры регулирования</t>
  </si>
  <si>
    <t>№</t>
  </si>
  <si>
    <t>Показатели</t>
  </si>
  <si>
    <t>Ед.изм.</t>
  </si>
  <si>
    <t>Утверждено РЭК на 2015 г.</t>
  </si>
  <si>
    <t>Предложение на 2016 г.</t>
  </si>
  <si>
    <t>План на 2017 г.</t>
  </si>
  <si>
    <t>План на 2018 г.</t>
  </si>
  <si>
    <t>инфляция</t>
  </si>
  <si>
    <t>%</t>
  </si>
  <si>
    <t>-</t>
  </si>
  <si>
    <t>индекс эффективности операционных расходов</t>
  </si>
  <si>
    <t>количество активов (протяженность тепловых сетей)</t>
  </si>
  <si>
    <t>км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</si>
  <si>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</si>
  <si>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</si>
  <si>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</si>
  <si>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Расчет подконтрольных расходов</t>
  </si>
  <si>
    <t>1</t>
  </si>
  <si>
    <t>Расходы на сырье и материалы</t>
  </si>
  <si>
    <t>тыс.руб.</t>
  </si>
  <si>
    <t>2</t>
  </si>
  <si>
    <t>Оплата труда</t>
  </si>
  <si>
    <t>3</t>
  </si>
  <si>
    <t>Ремонт основных средств, выполняемый подрядным способом</t>
  </si>
  <si>
    <t>4</t>
  </si>
  <si>
    <t>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</si>
  <si>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>5</t>
  </si>
  <si>
    <t>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</si>
  <si>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>6</t>
  </si>
  <si>
    <t>Расходы на обучение персонала</t>
  </si>
  <si>
    <t>7</t>
  </si>
  <si>
    <t>Расходы на страхование производственных объектов, учитываемые при определении налоговой базы по налогу на прибыль</t>
  </si>
  <si>
    <t>8</t>
  </si>
  <si>
    <t>Другие расходы, связанные с производством и (или) реализацией реализацией продукции, в том числе</t>
  </si>
  <si>
    <t>9</t>
  </si>
  <si>
    <t>Расходы социального характера из прибыли</t>
  </si>
  <si>
    <t>ИТОГО подконтрольные расходы</t>
  </si>
  <si>
    <t>Расчет неподконтрольных расходов</t>
  </si>
  <si>
    <t>Прочие покупаемые энергетические ресурсы</t>
  </si>
  <si>
    <t>Плата за аренду имущества и лизинг</t>
  </si>
  <si>
    <t>Налоги,всего, в том числе:</t>
  </si>
  <si>
    <t>3.1</t>
  </si>
  <si>
    <t>Налог на землю</t>
  </si>
  <si>
    <t>3.2</t>
  </si>
  <si>
    <t>Налог на имущество</t>
  </si>
  <si>
    <t>3.3</t>
  </si>
  <si>
    <t>Прочие налоги и сборы</t>
  </si>
  <si>
    <t>Отчисления на социальные нужды (ЕСН)</t>
  </si>
  <si>
    <t>Прочие неподконтрольные расходы</t>
  </si>
  <si>
    <t>Налог на прибыль</t>
  </si>
  <si>
    <t>Амортизация</t>
  </si>
  <si>
    <t>Расходы на услуги банка</t>
  </si>
  <si>
    <t>Расходы на обслуживание заемных средств</t>
  </si>
  <si>
    <t>10</t>
  </si>
  <si>
    <t>Прибыль на развитие</t>
  </si>
  <si>
    <t>Итого неподконтрольные расходы</t>
  </si>
  <si>
    <t>Выпадающие доходы (+) / экономия средств (-), по результатам предыдущего периода регулирования</t>
  </si>
  <si>
    <t>3.</t>
  </si>
  <si>
    <t>Недополученный доход (+) / Избыток средств (-) по результатам предыдущего периода регулирования</t>
  </si>
  <si>
    <t>ИТОГО НВВ на содержание объектов электросетевого хозяйства</t>
  </si>
  <si>
    <t>ИТОГО НВВ на содержание сетей</t>
  </si>
  <si>
    <t>4.</t>
  </si>
  <si>
    <t>Генеральный директор</t>
  </si>
  <si>
    <t>В.О. Кузенский</t>
  </si>
</sst>
</file>

<file path=xl/styles.xml><?xml version="1.0" encoding="utf-8"?>
<styleSheet xmlns="http://schemas.openxmlformats.org/spreadsheetml/2006/main">
  <numFmts count="42">
    <numFmt numFmtId="7" formatCode="#,##0.00&quot;р.&quot;;\-#,##0.00&quot;р.&quot;"/>
    <numFmt numFmtId="41" formatCode="_-* #,##0_р_._-;\-* #,##0_р_._-;_-* &quot;-&quot;_р_._-;_-@_-"/>
    <numFmt numFmtId="43" formatCode="_-* #,##0.00_р_._-;\-* #,##0.00_р_._-;_-* &quot;-&quot;??_р_._-;_-@_-"/>
    <numFmt numFmtId="164" formatCode="0.0%"/>
    <numFmt numFmtId="165" formatCode="0.000"/>
    <numFmt numFmtId="166" formatCode="#,##0.00_р_."/>
    <numFmt numFmtId="167" formatCode="#.##0\.00"/>
    <numFmt numFmtId="168" formatCode="#\.00"/>
    <numFmt numFmtId="169" formatCode="\$#\.00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(* #,##0_);_(* \(#,##0\);_(* &quot;-&quot;??_);_(@_)"/>
    <numFmt numFmtId="173" formatCode="#,##0;[Red]#,##0"/>
    <numFmt numFmtId="174" formatCode="&quot;\&quot;#,##0;[Red]\-&quot;\&quot;#,##0"/>
    <numFmt numFmtId="175" formatCode="\£#,##0_);\(\£#,##0\)"/>
    <numFmt numFmtId="176" formatCode="_-* #,##0\ _F_B_-;\-* #,##0\ _F_B_-;_-* &quot;-&quot;\ _F_B_-;_-@_-"/>
    <numFmt numFmtId="177" formatCode="_-* #,##0.00_-;\-* #,##0.00_-;_-* &quot;-&quot;??_-;_-@_-"/>
    <numFmt numFmtId="178" formatCode="_-* #,##0\ &quot;FB&quot;_-;\-* #,##0\ &quot;FB&quot;_-;_-* &quot;-&quot;\ &quot;FB&quot;_-;_-@_-"/>
    <numFmt numFmtId="179" formatCode="_(* #,##0.00_);[Red]_(* \(#,##0.00\);_(* &quot;-&quot;??_);_(@_)"/>
    <numFmt numFmtId="180" formatCode="_-* #,##0.00\ &quot;FB&quot;_-;\-* #,##0.00\ &quot;FB&quot;_-;_-* &quot;-&quot;??\ &quot;FB&quot;_-;_-@_-"/>
    <numFmt numFmtId="181" formatCode="&quot;$&quot;#,##0\ ;\(&quot;$&quot;#,##0\)"/>
    <numFmt numFmtId="182" formatCode="0.0\x"/>
    <numFmt numFmtId="183" formatCode="_-* #,##0.00[$€-1]_-;\-* #,##0.00[$€-1]_-;_-* &quot;-&quot;??[$€-1]_-"/>
    <numFmt numFmtId="184" formatCode="_-* #,##0.00\ _F_B_-;\-* #,##0.00\ _F_B_-;_-* &quot;-&quot;??\ _F_B_-;_-@_-"/>
    <numFmt numFmtId="185" formatCode="_(* #,##0.00_);_(* \(#,##0.00\);_(* &quot;-&quot;??_);_(@_)"/>
    <numFmt numFmtId="186" formatCode="#,##0.0_);[Red]\(#,##0.0\)"/>
    <numFmt numFmtId="187" formatCode="_-* #,##0_-;_-* #,##0\-;_-* &quot;-&quot;_-;_-@_-"/>
    <numFmt numFmtId="188" formatCode="_-* #,##0.00_-;_-* #,##0.00\-;_-* &quot;-&quot;??_-;_-@_-"/>
    <numFmt numFmtId="189" formatCode="_-* #,##0\ _$_-;\-* #,##0\ _$_-;_-* &quot;-&quot;\ _$_-;_-@_-"/>
    <numFmt numFmtId="190" formatCode="_-* #,##0.00\ _$_-;\-* #,##0.00\ _$_-;_-* &quot;-&quot;??\ _$_-;_-@_-"/>
    <numFmt numFmtId="191" formatCode="_-* #,##0\ &quot;$&quot;_-;\-* #,##0\ &quot;$&quot;_-;_-* &quot;-&quot;\ &quot;$&quot;_-;_-@_-"/>
    <numFmt numFmtId="192" formatCode="_-* #,##0.00\ &quot;$&quot;_-;\-* #,##0.00\ &quot;$&quot;_-;_-* &quot;-&quot;??\ &quot;$&quot;_-;_-@_-"/>
    <numFmt numFmtId="193" formatCode="_(* #,##0.000_);[Red]_(* \(#,##0.000\);_(* &quot;-&quot;??_);_(@_)"/>
    <numFmt numFmtId="194" formatCode="&quot;$&quot;#,##0.0_);\(&quot;$&quot;#,##0.0\)"/>
    <numFmt numFmtId="195" formatCode="0.00\x"/>
    <numFmt numFmtId="196" formatCode="0.0000"/>
    <numFmt numFmtId="197" formatCode="_-&quot;F&quot;\ * #,##0_-;_-&quot;F&quot;\ * #,##0\-;_-&quot;F&quot;\ * &quot;-&quot;_-;_-@_-"/>
    <numFmt numFmtId="198" formatCode="_-&quot;F&quot;\ * #,##0.00_-;_-&quot;F&quot;\ * #,##0.00\-;_-&quot;F&quot;\ * &quot;-&quot;??_-;_-@_-"/>
    <numFmt numFmtId="199" formatCode="\¥#,##0_);\(\¥#,##0\)"/>
    <numFmt numFmtId="200" formatCode="General_)"/>
    <numFmt numFmtId="201" formatCode="#,##0\т"/>
    <numFmt numFmtId="202" formatCode="%#\.00"/>
  </numFmts>
  <fonts count="1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Franklin Gothic Medium"/>
      <family val="2"/>
      <charset val="204"/>
    </font>
    <font>
      <sz val="10"/>
      <name val="Arial Cyr"/>
      <charset val="204"/>
    </font>
    <font>
      <sz val="12"/>
      <color rgb="FFC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81">
    <xf numFmtId="0" fontId="0" fillId="0" borderId="0"/>
    <xf numFmtId="0" fontId="6" fillId="0" borderId="0" applyBorder="0">
      <alignment horizontal="center" vertical="center" wrapText="1"/>
    </xf>
    <xf numFmtId="0" fontId="7" fillId="0" borderId="0"/>
    <xf numFmtId="0" fontId="10" fillId="0" borderId="0" applyFont="0" applyFill="0" applyBorder="0" applyAlignment="0"/>
    <xf numFmtId="0" fontId="11" fillId="0" borderId="3">
      <protection locked="0"/>
    </xf>
    <xf numFmtId="167" fontId="11" fillId="0" borderId="0">
      <protection locked="0"/>
    </xf>
    <xf numFmtId="168" fontId="11" fillId="0" borderId="0">
      <protection locked="0"/>
    </xf>
    <xf numFmtId="169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2" borderId="4" applyNumberFormat="0" applyFill="0" applyBorder="0" applyAlignment="0">
      <alignment horizontal="left"/>
    </xf>
    <xf numFmtId="0" fontId="14" fillId="2" borderId="0" applyNumberFormat="0" applyFill="0" applyBorder="0" applyAlignment="0"/>
    <xf numFmtId="0" fontId="15" fillId="3" borderId="4" applyNumberFormat="0" applyFill="0" applyBorder="0" applyAlignment="0">
      <alignment horizontal="left"/>
    </xf>
    <xf numFmtId="0" fontId="16" fillId="4" borderId="0" applyNumberFormat="0" applyFill="0" applyBorder="0" applyAlignment="0"/>
    <xf numFmtId="0" fontId="17" fillId="0" borderId="0" applyNumberFormat="0" applyFill="0" applyBorder="0" applyAlignment="0"/>
    <xf numFmtId="0" fontId="18" fillId="0" borderId="5" applyNumberFormat="0" applyFill="0" applyBorder="0" applyAlignment="0">
      <alignment horizontal="left"/>
    </xf>
    <xf numFmtId="0" fontId="19" fillId="5" borderId="6" applyNumberFormat="0" applyFill="0" applyBorder="0" applyAlignment="0">
      <alignment horizontal="centerContinuous"/>
    </xf>
    <xf numFmtId="0" fontId="20" fillId="0" borderId="0" applyNumberFormat="0" applyFill="0" applyBorder="0" applyAlignment="0"/>
    <xf numFmtId="0" fontId="20" fillId="6" borderId="1" applyNumberFormat="0" applyFill="0" applyBorder="0" applyAlignment="0"/>
    <xf numFmtId="0" fontId="21" fillId="0" borderId="5" applyNumberFormat="0" applyFill="0" applyBorder="0" applyAlignment="0"/>
    <xf numFmtId="0" fontId="20" fillId="0" borderId="0" applyNumberFormat="0" applyFill="0" applyBorder="0" applyAlignment="0"/>
    <xf numFmtId="0" fontId="22" fillId="0" borderId="0">
      <alignment horizontal="right"/>
    </xf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0"/>
    <xf numFmtId="0" fontId="28" fillId="7" borderId="0"/>
    <xf numFmtId="0" fontId="29" fillId="0" borderId="0" applyNumberFormat="0" applyFill="0" applyBorder="0" applyAlignment="0" applyProtection="0"/>
    <xf numFmtId="38" fontId="30" fillId="0" borderId="0" applyNumberFormat="0" applyFill="0" applyBorder="0" applyAlignment="0" applyProtection="0">
      <alignment horizontal="right"/>
      <protection locked="0"/>
    </xf>
    <xf numFmtId="0" fontId="31" fillId="0" borderId="0" applyNumberFormat="0" applyFill="0" applyBorder="0" applyAlignment="0" applyProtection="0"/>
    <xf numFmtId="175" fontId="32" fillId="0" borderId="0" applyFont="0" applyFill="0" applyBorder="0" applyAlignment="0" applyProtection="0"/>
    <xf numFmtId="0" fontId="33" fillId="0" borderId="0"/>
    <xf numFmtId="0" fontId="34" fillId="0" borderId="0" applyFill="0" applyBorder="0" applyAlignment="0"/>
    <xf numFmtId="0" fontId="23" fillId="8" borderId="0" applyNumberFormat="0" applyFont="0" applyBorder="0" applyAlignment="0"/>
    <xf numFmtId="0" fontId="35" fillId="0" borderId="1" applyNumberFormat="0" applyFont="0" applyFill="0" applyProtection="0">
      <alignment horizontal="centerContinuous" vertical="center"/>
    </xf>
    <xf numFmtId="0" fontId="36" fillId="9" borderId="0" applyNumberFormat="0" applyFont="0" applyBorder="0" applyAlignment="0" applyProtection="0"/>
    <xf numFmtId="0" fontId="35" fillId="0" borderId="0" applyNumberFormat="0" applyFill="0" applyBorder="0" applyProtection="0">
      <alignment horizontal="center" vertical="center"/>
    </xf>
    <xf numFmtId="17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17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38" fillId="0" borderId="0" applyFont="0" applyFill="0" applyBorder="0" applyAlignment="0" applyProtection="0">
      <alignment horizontal="right"/>
    </xf>
    <xf numFmtId="180" fontId="23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10" borderId="0"/>
    <xf numFmtId="0" fontId="28" fillId="11" borderId="0"/>
    <xf numFmtId="14" fontId="40" fillId="0" borderId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38" fontId="36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8" fillId="0" borderId="7" applyNumberFormat="0" applyFont="0" applyFill="0" applyAlignment="0" applyProtection="0"/>
    <xf numFmtId="0" fontId="41" fillId="0" borderId="0" applyFill="0" applyBorder="0" applyAlignment="0" applyProtection="0"/>
    <xf numFmtId="18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42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2" fontId="39" fillId="0" borderId="0" applyFont="0" applyFill="0" applyBorder="0" applyAlignment="0" applyProtection="0"/>
    <xf numFmtId="15" fontId="23" fillId="0" borderId="0">
      <alignment vertical="center"/>
    </xf>
    <xf numFmtId="0" fontId="43" fillId="0" borderId="0" applyFill="0" applyBorder="0" applyProtection="0">
      <alignment horizontal="left"/>
    </xf>
    <xf numFmtId="185" fontId="44" fillId="0" borderId="0" applyNumberFormat="0" applyFill="0" applyBorder="0" applyAlignment="0" applyProtection="0">
      <alignment horizontal="center"/>
    </xf>
    <xf numFmtId="0" fontId="38" fillId="0" borderId="0" applyFont="0" applyFill="0" applyBorder="0" applyAlignment="0" applyProtection="0">
      <alignment horizontal="right"/>
    </xf>
    <xf numFmtId="0" fontId="45" fillId="0" borderId="0" applyProtection="0">
      <alignment horizontal="right"/>
    </xf>
    <xf numFmtId="0" fontId="46" fillId="0" borderId="8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>
      <alignment horizontal="center"/>
    </xf>
    <xf numFmtId="38" fontId="48" fillId="0" borderId="0"/>
    <xf numFmtId="38" fontId="49" fillId="0" borderId="0">
      <alignment horizontal="left"/>
    </xf>
    <xf numFmtId="0" fontId="50" fillId="0" borderId="0" applyProtection="0">
      <alignment horizontal="left"/>
    </xf>
    <xf numFmtId="0" fontId="47" fillId="0" borderId="0">
      <alignment horizontal="center"/>
    </xf>
    <xf numFmtId="0" fontId="51" fillId="0" borderId="9" applyNumberFormat="0" applyFill="0" applyBorder="0" applyAlignment="0" applyProtection="0">
      <alignment horizontal="left"/>
    </xf>
    <xf numFmtId="186" fontId="52" fillId="12" borderId="0" applyNumberFormat="0" applyBorder="0" applyAlignment="0" applyProtection="0">
      <protection locked="0"/>
    </xf>
    <xf numFmtId="0" fontId="53" fillId="0" borderId="0"/>
    <xf numFmtId="0" fontId="23" fillId="0" borderId="0"/>
    <xf numFmtId="0" fontId="23" fillId="13" borderId="0" applyNumberFormat="0" applyFont="0" applyBorder="0" applyAlignment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>
      <alignment vertical="center"/>
    </xf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182" fontId="56" fillId="0" borderId="0" applyFont="0" applyFill="0" applyBorder="0" applyAlignment="0" applyProtection="0"/>
    <xf numFmtId="37" fontId="57" fillId="0" borderId="0"/>
    <xf numFmtId="196" fontId="10" fillId="0" borderId="0"/>
    <xf numFmtId="37" fontId="58" fillId="12" borderId="4" applyBorder="0">
      <alignment horizontal="left" vertical="center" indent="2"/>
    </xf>
    <xf numFmtId="0" fontId="59" fillId="0" borderId="0"/>
    <xf numFmtId="0" fontId="60" fillId="0" borderId="0"/>
    <xf numFmtId="0" fontId="7" fillId="0" borderId="0"/>
    <xf numFmtId="0" fontId="61" fillId="0" borderId="0"/>
    <xf numFmtId="0" fontId="62" fillId="0" borderId="0"/>
    <xf numFmtId="40" fontId="63" fillId="14" borderId="0">
      <alignment horizontal="right"/>
    </xf>
    <xf numFmtId="0" fontId="64" fillId="13" borderId="0">
      <alignment horizontal="center"/>
    </xf>
    <xf numFmtId="0" fontId="65" fillId="15" borderId="0"/>
    <xf numFmtId="0" fontId="66" fillId="14" borderId="0" applyBorder="0">
      <alignment horizontal="centerContinuous"/>
    </xf>
    <xf numFmtId="0" fontId="67" fillId="15" borderId="0" applyBorder="0">
      <alignment horizontal="centerContinuous"/>
    </xf>
    <xf numFmtId="0" fontId="46" fillId="0" borderId="0" applyNumberFormat="0" applyFill="0" applyBorder="0" applyAlignment="0" applyProtection="0"/>
    <xf numFmtId="0" fontId="68" fillId="0" borderId="0"/>
    <xf numFmtId="1" fontId="69" fillId="0" borderId="0" applyProtection="0">
      <alignment horizontal="right" vertical="center"/>
    </xf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>
      <alignment horizontal="left"/>
      <protection locked="0"/>
    </xf>
    <xf numFmtId="0" fontId="71" fillId="0" borderId="10">
      <alignment vertical="center"/>
    </xf>
    <xf numFmtId="0" fontId="40" fillId="0" borderId="11"/>
    <xf numFmtId="0" fontId="32" fillId="0" borderId="0" applyFill="0" applyBorder="0" applyAlignment="0" applyProtection="0"/>
    <xf numFmtId="0" fontId="22" fillId="0" borderId="0" applyNumberFormat="0" applyFill="0" applyBorder="0" applyAlignment="0" applyProtection="0">
      <alignment horizontal="center"/>
    </xf>
    <xf numFmtId="0" fontId="72" fillId="0" borderId="0"/>
    <xf numFmtId="0" fontId="73" fillId="0" borderId="0"/>
    <xf numFmtId="0" fontId="74" fillId="0" borderId="0" applyBorder="0" applyProtection="0">
      <alignment vertical="center"/>
    </xf>
    <xf numFmtId="0" fontId="74" fillId="0" borderId="1" applyBorder="0" applyProtection="0">
      <alignment horizontal="right" vertical="center"/>
    </xf>
    <xf numFmtId="0" fontId="75" fillId="16" borderId="0" applyBorder="0" applyProtection="0">
      <alignment horizontal="centerContinuous" vertical="center"/>
    </xf>
    <xf numFmtId="0" fontId="75" fillId="17" borderId="1" applyBorder="0" applyProtection="0">
      <alignment horizontal="centerContinuous" vertical="center"/>
    </xf>
    <xf numFmtId="0" fontId="76" fillId="0" borderId="0"/>
    <xf numFmtId="0" fontId="62" fillId="0" borderId="0"/>
    <xf numFmtId="0" fontId="77" fillId="0" borderId="0" applyFill="0" applyBorder="0" applyProtection="0">
      <alignment horizontal="left"/>
    </xf>
    <xf numFmtId="0" fontId="43" fillId="0" borderId="12" applyFill="0" applyBorder="0" applyProtection="0">
      <alignment horizontal="left" vertical="top"/>
    </xf>
    <xf numFmtId="0" fontId="78" fillId="0" borderId="0">
      <alignment horizontal="centerContinuous"/>
    </xf>
    <xf numFmtId="0" fontId="79" fillId="0" borderId="0"/>
    <xf numFmtId="0" fontId="80" fillId="0" borderId="0"/>
    <xf numFmtId="0" fontId="8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2" fillId="0" borderId="0"/>
    <xf numFmtId="0" fontId="39" fillId="0" borderId="13" applyNumberFormat="0" applyFont="0" applyFill="0" applyAlignment="0" applyProtection="0"/>
    <xf numFmtId="0" fontId="83" fillId="0" borderId="0">
      <alignment horizontal="fill"/>
    </xf>
    <xf numFmtId="0" fontId="2" fillId="0" borderId="0"/>
    <xf numFmtId="197" fontId="23" fillId="0" borderId="0" applyFont="0" applyFill="0" applyBorder="0" applyAlignment="0" applyProtection="0"/>
    <xf numFmtId="198" fontId="23" fillId="0" borderId="0" applyFont="0" applyFill="0" applyBorder="0" applyAlignment="0" applyProtection="0"/>
    <xf numFmtId="0" fontId="2" fillId="0" borderId="0"/>
    <xf numFmtId="0" fontId="84" fillId="0" borderId="1" applyBorder="0" applyProtection="0">
      <alignment horizontal="right"/>
    </xf>
    <xf numFmtId="199" fontId="32" fillId="0" borderId="0" applyFont="0" applyFill="0" applyBorder="0" applyAlignment="0" applyProtection="0"/>
    <xf numFmtId="200" fontId="85" fillId="0" borderId="14">
      <protection locked="0"/>
    </xf>
    <xf numFmtId="3" fontId="86" fillId="0" borderId="0">
      <alignment horizontal="center" vertical="center" textRotation="90" wrapText="1"/>
    </xf>
    <xf numFmtId="14" fontId="87" fillId="0" borderId="0"/>
    <xf numFmtId="0" fontId="88" fillId="0" borderId="15" applyBorder="0">
      <alignment horizontal="center" vertical="center" wrapText="1"/>
    </xf>
    <xf numFmtId="200" fontId="89" fillId="18" borderId="14"/>
    <xf numFmtId="4" fontId="90" fillId="9" borderId="2" applyBorder="0">
      <alignment horizontal="right"/>
    </xf>
    <xf numFmtId="7" fontId="91" fillId="0" borderId="0"/>
    <xf numFmtId="0" fontId="92" fillId="12" borderId="0" applyFill="0"/>
    <xf numFmtId="0" fontId="1" fillId="0" borderId="0"/>
    <xf numFmtId="0" fontId="1" fillId="0" borderId="0"/>
    <xf numFmtId="0" fontId="94" fillId="0" borderId="0" applyNumberFormat="0" applyFont="0" applyFill="0" applyBorder="0" applyAlignment="0" applyProtection="0">
      <alignment vertical="top"/>
    </xf>
    <xf numFmtId="0" fontId="94" fillId="0" borderId="0" applyNumberFormat="0" applyFont="0" applyFill="0" applyBorder="0" applyAlignment="0" applyProtection="0">
      <alignment vertical="top"/>
    </xf>
    <xf numFmtId="0" fontId="94" fillId="0" borderId="0" applyNumberFormat="0" applyFont="0" applyFill="0" applyBorder="0" applyAlignment="0" applyProtection="0">
      <alignment vertical="top"/>
    </xf>
    <xf numFmtId="0" fontId="7" fillId="0" borderId="0"/>
    <xf numFmtId="49" fontId="95" fillId="0" borderId="0"/>
    <xf numFmtId="49" fontId="96" fillId="0" borderId="0">
      <alignment vertical="top"/>
    </xf>
    <xf numFmtId="201" fontId="97" fillId="0" borderId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4" fontId="90" fillId="19" borderId="0" applyBorder="0">
      <alignment horizontal="right"/>
    </xf>
    <xf numFmtId="4" fontId="90" fillId="19" borderId="2" applyFont="0" applyBorder="0">
      <alignment horizontal="right"/>
    </xf>
    <xf numFmtId="202" fontId="11" fillId="0" borderId="0">
      <protection locked="0"/>
    </xf>
    <xf numFmtId="49" fontId="99" fillId="0" borderId="2" applyNumberFormat="0" applyFill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4" fontId="5" fillId="0" borderId="2" xfId="1" applyNumberFormat="1" applyFont="1" applyBorder="1" applyAlignment="1" applyProtection="1">
      <alignment horizontal="left" vertical="center" wrapText="1"/>
    </xf>
    <xf numFmtId="4" fontId="5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" fontId="5" fillId="0" borderId="2" xfId="2" applyNumberFormat="1" applyFont="1" applyBorder="1" applyAlignment="1" applyProtection="1">
      <alignment horizontal="left" vertical="center" wrapText="1"/>
    </xf>
    <xf numFmtId="4" fontId="5" fillId="0" borderId="2" xfId="2" applyNumberFormat="1" applyFont="1" applyBorder="1" applyAlignment="1" applyProtection="1">
      <alignment horizontal="center" vertical="center" wrapText="1"/>
    </xf>
    <xf numFmtId="4" fontId="5" fillId="0" borderId="2" xfId="2" applyNumberFormat="1" applyFont="1" applyBorder="1" applyAlignment="1" applyProtection="1">
      <alignment horizontal="lef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3"/>
    </xf>
    <xf numFmtId="41" fontId="5" fillId="0" borderId="2" xfId="0" applyNumberFormat="1" applyFont="1" applyFill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center" vertical="center"/>
    </xf>
  </cellXfs>
  <cellStyles count="181">
    <cellStyle name=";;;" xfId="3"/>
    <cellStyle name="’ћѓћ‚›‰" xfId="4"/>
    <cellStyle name="”ќђќ‘ћ‚›‰" xfId="5"/>
    <cellStyle name="”љ‘ђћ‚ђќќ›‰" xfId="6"/>
    <cellStyle name="„…ќ…†ќ›‰" xfId="7"/>
    <cellStyle name="„ђ’ђ" xfId="8"/>
    <cellStyle name="‡ђѓћ‹ћ‚ћљ1" xfId="9"/>
    <cellStyle name="‡ђѓћ‹ћ‚ћљ2" xfId="10"/>
    <cellStyle name="1Outputbox1" xfId="11"/>
    <cellStyle name="1Outputbox2" xfId="12"/>
    <cellStyle name="1Outputheader" xfId="13"/>
    <cellStyle name="1Outputheader2" xfId="14"/>
    <cellStyle name="1Outputsubtitle" xfId="15"/>
    <cellStyle name="1Outputtitle" xfId="16"/>
    <cellStyle name="1Profileheader" xfId="17"/>
    <cellStyle name="1Profilelowerbox" xfId="18"/>
    <cellStyle name="1Profilesubheader" xfId="19"/>
    <cellStyle name="1Profiletitle" xfId="20"/>
    <cellStyle name="1Profiletopbox" xfId="21"/>
    <cellStyle name="8pt" xfId="22"/>
    <cellStyle name="Aaia?iue [0]_vaqduGfTSN7qyUJNWHRlcWo3H" xfId="23"/>
    <cellStyle name="Aaia?iue_vaqduGfTSN7qyUJNWHRlcWo3H" xfId="24"/>
    <cellStyle name="Äåíåæíûé [0]_vaqduGfTSN7qyUJNWHRlcWo3H" xfId="25"/>
    <cellStyle name="Äåíåæíûé_vaqduGfTSN7qyUJNWHRlcWo3H" xfId="26"/>
    <cellStyle name="acct" xfId="27"/>
    <cellStyle name="AeE­ [0]_?A°??µAoC?" xfId="28"/>
    <cellStyle name="AeE­_?A°??µAoC?" xfId="29"/>
    <cellStyle name="Aeia?nnueea" xfId="30"/>
    <cellStyle name="AFE" xfId="31"/>
    <cellStyle name="Arial 10" xfId="32"/>
    <cellStyle name="Arial 12" xfId="33"/>
    <cellStyle name="Balance" xfId="34"/>
    <cellStyle name="BalanceBold" xfId="35"/>
    <cellStyle name="BLACK" xfId="36"/>
    <cellStyle name="Blue" xfId="37"/>
    <cellStyle name="Body" xfId="38"/>
    <cellStyle name="British Pound" xfId="39"/>
    <cellStyle name="C?AO_?A°??µAoC?" xfId="40"/>
    <cellStyle name="Calc Currency (0)" xfId="41"/>
    <cellStyle name="Case" xfId="42"/>
    <cellStyle name="Center Across" xfId="43"/>
    <cellStyle name="Check" xfId="44"/>
    <cellStyle name="Column Heading" xfId="45"/>
    <cellStyle name="Comma [0]_Bdgt99D09_04Dep" xfId="46"/>
    <cellStyle name="Comma [1]" xfId="47"/>
    <cellStyle name="Comma 0" xfId="48"/>
    <cellStyle name="Comma 0*" xfId="49"/>
    <cellStyle name="Comma 2" xfId="50"/>
    <cellStyle name="Comma_AR 19.11. for sales" xfId="51"/>
    <cellStyle name="Comma0" xfId="52"/>
    <cellStyle name="Currency [0]_Bdgt99D09_04Dep" xfId="53"/>
    <cellStyle name="Currency [1]" xfId="54"/>
    <cellStyle name="Currency 0" xfId="55"/>
    <cellStyle name="Currency 2" xfId="56"/>
    <cellStyle name="Currency_Bdgt99D09_04Dep" xfId="57"/>
    <cellStyle name="Currency0" xfId="58"/>
    <cellStyle name="Data" xfId="59"/>
    <cellStyle name="DataBold" xfId="60"/>
    <cellStyle name="Date" xfId="61"/>
    <cellStyle name="Date Aligned" xfId="62"/>
    <cellStyle name="Date_LRP Model (13.05.02)" xfId="63"/>
    <cellStyle name="Dec_0" xfId="64"/>
    <cellStyle name="Dollars" xfId="65"/>
    <cellStyle name="Dotted Line" xfId="66"/>
    <cellStyle name="Double Accounting" xfId="67"/>
    <cellStyle name="Euro" xfId="68"/>
    <cellStyle name="Ezres [0]_Document" xfId="69"/>
    <cellStyle name="Ezres_Document" xfId="70"/>
    <cellStyle name="F2" xfId="71"/>
    <cellStyle name="F3" xfId="72"/>
    <cellStyle name="F4" xfId="73"/>
    <cellStyle name="F5" xfId="74"/>
    <cellStyle name="F6" xfId="75"/>
    <cellStyle name="F7" xfId="76"/>
    <cellStyle name="F8" xfId="77"/>
    <cellStyle name="Fixed" xfId="78"/>
    <cellStyle name="footer" xfId="79"/>
    <cellStyle name="Footnote" xfId="80"/>
    <cellStyle name="Green" xfId="81"/>
    <cellStyle name="Hard Percent" xfId="82"/>
    <cellStyle name="Header" xfId="83"/>
    <cellStyle name="Header1" xfId="84"/>
    <cellStyle name="Header2" xfId="85"/>
    <cellStyle name="heading" xfId="86"/>
    <cellStyle name="Heading 1" xfId="87"/>
    <cellStyle name="Heading 2" xfId="88"/>
    <cellStyle name="Heading 3" xfId="89"/>
    <cellStyle name="heading_a2" xfId="90"/>
    <cellStyle name="HeadingS" xfId="91"/>
    <cellStyle name="Hide" xfId="92"/>
    <cellStyle name="Iau?iue_o10-n" xfId="93"/>
    <cellStyle name="Îáû÷íûé_vaqduGfTSN7qyUJNWHRlcWo3H" xfId="94"/>
    <cellStyle name="Input" xfId="95"/>
    <cellStyle name="Ioe?uaaaoayny aeia?nnueea" xfId="96"/>
    <cellStyle name="ISO" xfId="97"/>
    <cellStyle name="Komma [0]_Arcen" xfId="98"/>
    <cellStyle name="Komma_Arcen" xfId="99"/>
    <cellStyle name="Milliers [0]_BUDGET" xfId="100"/>
    <cellStyle name="Milliers_BUDGET" xfId="101"/>
    <cellStyle name="Monétaire [0]_BUDGET" xfId="102"/>
    <cellStyle name="Monétaire_BUDGET" xfId="103"/>
    <cellStyle name="Multiple" xfId="104"/>
    <cellStyle name="Multiple [0]" xfId="105"/>
    <cellStyle name="Multiple [1]" xfId="106"/>
    <cellStyle name="Multiple_1 Dec" xfId="107"/>
    <cellStyle name="no dec" xfId="108"/>
    <cellStyle name="Normal - Style1" xfId="109"/>
    <cellStyle name="Normal 2" xfId="110"/>
    <cellStyle name="Normal_#10-Headcount" xfId="111"/>
    <cellStyle name="Normál_1." xfId="112"/>
    <cellStyle name="Normal_2001зm" xfId="113"/>
    <cellStyle name="Normál_VERZIOK" xfId="114"/>
    <cellStyle name="NormalGB" xfId="115"/>
    <cellStyle name="Output Amounts" xfId="116"/>
    <cellStyle name="Output Column Headings" xfId="117"/>
    <cellStyle name="Output Line Items" xfId="118"/>
    <cellStyle name="Output Report Heading" xfId="119"/>
    <cellStyle name="Output Report Title" xfId="120"/>
    <cellStyle name="Outputtitle" xfId="121"/>
    <cellStyle name="Paaotsikko" xfId="122"/>
    <cellStyle name="Page Number" xfId="123"/>
    <cellStyle name="Pénznem [0]_Document" xfId="124"/>
    <cellStyle name="Pénznem_Document" xfId="125"/>
    <cellStyle name="Percent [0]" xfId="126"/>
    <cellStyle name="Percent [1]" xfId="127"/>
    <cellStyle name="Pддotsikko" xfId="128"/>
    <cellStyle name="Red" xfId="129"/>
    <cellStyle name="Salomon Logo" xfId="130"/>
    <cellStyle name="ScotchRule" xfId="131"/>
    <cellStyle name="Single Accounting" xfId="132"/>
    <cellStyle name="small" xfId="133"/>
    <cellStyle name="Standard_tabelle" xfId="134"/>
    <cellStyle name="Subtitle" xfId="135"/>
    <cellStyle name="Table Head" xfId="136"/>
    <cellStyle name="Table Head Aligned" xfId="137"/>
    <cellStyle name="Table Head Blue" xfId="138"/>
    <cellStyle name="Table Head Green" xfId="139"/>
    <cellStyle name="Table Head_Val_Sum_Graph" xfId="140"/>
    <cellStyle name="Table Text" xfId="141"/>
    <cellStyle name="Table Title" xfId="142"/>
    <cellStyle name="Table Units" xfId="143"/>
    <cellStyle name="Table_Header" xfId="144"/>
    <cellStyle name="Text 1" xfId="145"/>
    <cellStyle name="Text Head 1" xfId="146"/>
    <cellStyle name="Times 10" xfId="147"/>
    <cellStyle name="Times 12" xfId="148"/>
    <cellStyle name="Title" xfId="149"/>
    <cellStyle name="Total" xfId="150"/>
    <cellStyle name="Underline_Single" xfId="151"/>
    <cellStyle name="Valiotsikko" xfId="152"/>
    <cellStyle name="Valuta [0]_Arcen" xfId="153"/>
    <cellStyle name="Valuta_Arcen" xfId="154"/>
    <cellStyle name="Vдliotsikko" xfId="155"/>
    <cellStyle name="year" xfId="156"/>
    <cellStyle name="Yen" xfId="157"/>
    <cellStyle name="Беззащитный" xfId="158"/>
    <cellStyle name="Верт. заголовок" xfId="159"/>
    <cellStyle name="Дата" xfId="160"/>
    <cellStyle name="Заголовок" xfId="1"/>
    <cellStyle name="ЗаголовокСтолбца" xfId="161"/>
    <cellStyle name="Защитный" xfId="162"/>
    <cellStyle name="Значение" xfId="163"/>
    <cellStyle name="Невидимый" xfId="164"/>
    <cellStyle name="недельный" xfId="165"/>
    <cellStyle name="Обычный" xfId="0" builtinId="0"/>
    <cellStyle name="Обычный 2" xfId="166"/>
    <cellStyle name="Обычный 2_о затратах РЭС (из шаблона) и МРСК" xfId="2"/>
    <cellStyle name="Обычный 6 3" xfId="167"/>
    <cellStyle name="Стиль 1" xfId="168"/>
    <cellStyle name="Стиль 2" xfId="169"/>
    <cellStyle name="Стиль 3" xfId="170"/>
    <cellStyle name="Стиль 4" xfId="171"/>
    <cellStyle name="Субсчет" xfId="172"/>
    <cellStyle name="Счет" xfId="173"/>
    <cellStyle name="тонны" xfId="174"/>
    <cellStyle name="Тысячи [0]_DVIZ_BL" xfId="175"/>
    <cellStyle name="Тысячи_DVIZ_BL" xfId="176"/>
    <cellStyle name="Формула" xfId="177"/>
    <cellStyle name="ФормулаНаКонтроль_GRES.2007.5" xfId="178"/>
    <cellStyle name="Џђћ–…ќ’ќ›‰" xfId="179"/>
    <cellStyle name="ШАУ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6" Type="http://schemas.openxmlformats.org/officeDocument/2006/relationships/externalLink" Target="externalLinks/externalLink73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87" Type="http://schemas.openxmlformats.org/officeDocument/2006/relationships/externalLink" Target="externalLinks/externalLink84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90" Type="http://schemas.openxmlformats.org/officeDocument/2006/relationships/externalLink" Target="externalLinks/externalLink87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6/&#1053;&#1058;&#1050;/&#1060;&#1086;&#1088;&#1084;&#1099;%20&#1076;&#1083;&#1103;%20&#1056;&#1069;&#1050;_3%20&#1090;&#1077;&#1087;&#1083;&#1086;&#1080;&#1089;&#1090;&#1086;&#1095;&#1085;&#1080;&#1082;&#1072;/&#1053;&#1086;&#1074;&#1099;&#1077;%20&#1092;&#1086;&#1088;&#1084;&#1099;%20&#1087;&#1086;%20&#1053;&#1058;&#1050;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ie5\Temporary%20Internet%20Files\OLK8A\Deleted%20Sheets\Banjo_Deleted_Shee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&#1052;&#1086;&#1080;%20&#1076;&#1086;&#1082;&#1091;&#1084;&#1077;&#1085;&#1090;&#1099;\HO%20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st\CF%20form%20Janu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2002&#1076;&#1077;&#1092;&#1083;\2000progdef\2000progdef\&#1045;&#1074;&#1075;&#1077;&#1085;&#1080;&#1103;\&#1040;&#1083;&#1056;&#1086;&#1089;&#1072;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92;&#1080;&#1085;&#1072;&#1085;&#1089;&#1086;&#1074;&#1099;&#1077;%20&#1087;&#1086;&#1082;&#1072;&#1079;&#1072;&#1090;&#1077;&#1083;&#1080;%20&#1085;&#1072;%20&#1086;&#1082;&#1090;&#1103;&#1073;&#1088;&#110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B151\&#1056;&#1072;&#1089;&#1095;&#1077;&#1090;%20&#1086;&#1090;&#1082;&#1083;&#1086;&#1085;&#1077;&#1085;&#1080;&#1081;%20&#1076;&#1083;&#1103;%20QR%20I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&#1089;%20&#1082;&#1088;&#1080;&#1079;&#1080;&#1089;&#1086;&#1084;/&#1055;&#1088;&#1086;&#1075;&#1085;&#1086;&#1079;%20J7_1&#108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YCLED/FromPSV/&#1055;&#1088;&#1086;&#1075;&#1085;&#1086;&#1079;%20&#1089;%20&#1082;&#1088;&#1080;&#1079;&#1080;&#1089;&#1086;&#1084;/&#1055;&#1088;&#1086;&#1075;&#1085;&#1086;&#1079;%20J7_1&#108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3\ibdshare\industry\HEALTHCG\Esteve\Valuation\Produc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&#1058;&#1045;&#1050;&#1059;&#1065;&#1048;&#1049;%20&#1055;&#1051;&#1040;&#1053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&#1057;&#1073;&#1099;&#1090;_&#1092;&#1080;&#1085;&#1072;&#1085;&#1089;&#1099;\Finance_RA\Planning\2001\July%202001\&#1055;&#1041;&#105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Vmylyuki2\MOE\Mat_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ie5\Temporary%20Internet%20Files\OLK8A\Deleted%20Sheets\Banjo_Deleted_Sheet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rfenova/Local%20Settings/Temporary%20Internet%20Files/OLK95/&#1055;&#1055;%20&#1089;&#1077;&#1081;&#1095;&#1072;&#10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5;&#1083;&#1072;&#1085;&#1099;/2002/&#1090;&#1077;&#1082;&#1091;&#1097;&#1080;&#1077;/&#1055;&#1051;&#1040;&#1053;%202002%20(&#1076;&#1077;&#1082;&#1072;&#1073;&#1088;&#1100;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J7_02&#1083;%20&#1085;&#1086;&#107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3.1"/>
      <sheetName val="Приложение 4.1ТЭЦ ЗапСиб"/>
      <sheetName val="Приложение 4.2 ТЭЦ ЗапСиб"/>
      <sheetName val="Приложение 4.3 ТЭЦ ЗапСиб"/>
      <sheetName val="Приложение 4.1 ТЭЦ Кузнецк"/>
      <sheetName val="Приложение 4.2 ТЭЦ Кузнецк"/>
      <sheetName val="Приложение 4.3 ТЭЦ Кузнецк"/>
      <sheetName val="Приложение 4.1 ТЭЦ Центральная"/>
      <sheetName val="Приложение 4.2 ТЭЦ Центральная"/>
      <sheetName val="Приложение 4.3 ТЭЦ Центральная"/>
      <sheetName val="Долгосрочка"/>
      <sheetName val="Приложения 4.6"/>
      <sheetName val="Приложение 4.7"/>
      <sheetName val="Приложение 4.8"/>
      <sheetName val="Приложение 4.9"/>
      <sheetName val="соц.отчисл."/>
      <sheetName val="Приложение 4.10"/>
      <sheetName val="Приложение 4.11"/>
      <sheetName val="Приложение 4.12"/>
      <sheetName val="Приложение 6.2"/>
      <sheetName val="Приложение 6.3"/>
    </sheetNames>
    <sheetDataSet>
      <sheetData sheetId="0">
        <row r="9">
          <cell r="D9">
            <v>0.59930000000000005</v>
          </cell>
          <cell r="E9">
            <v>0.59930000000000005</v>
          </cell>
          <cell r="K9">
            <v>0.95499999999999996</v>
          </cell>
          <cell r="L9">
            <v>0.95499999999999996</v>
          </cell>
          <cell r="R9">
            <v>0.1905</v>
          </cell>
          <cell r="S9">
            <v>0.1905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>
            <v>250</v>
          </cell>
          <cell r="D10">
            <v>2045.9757288333335</v>
          </cell>
          <cell r="H10">
            <v>1901.5</v>
          </cell>
          <cell r="I10">
            <v>3132.2102932500006</v>
          </cell>
          <cell r="M10">
            <v>0</v>
          </cell>
          <cell r="N10">
            <v>1090.5860644166669</v>
          </cell>
        </row>
        <row r="14">
          <cell r="C14">
            <v>1280.0797324456476</v>
          </cell>
          <cell r="D14">
            <v>1523.1233885990857</v>
          </cell>
          <cell r="H14">
            <v>3909.2614424748995</v>
          </cell>
          <cell r="I14">
            <v>4726.5030379426726</v>
          </cell>
          <cell r="M14">
            <v>0</v>
          </cell>
          <cell r="N14">
            <v>9043.6655985070374</v>
          </cell>
        </row>
        <row r="19">
          <cell r="C19">
            <v>0</v>
          </cell>
          <cell r="D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</row>
        <row r="20">
          <cell r="C20">
            <v>7943.5456342583693</v>
          </cell>
          <cell r="D20">
            <v>11887.872707506825</v>
          </cell>
          <cell r="H20">
            <v>10260.195765712064</v>
          </cell>
          <cell r="I20">
            <v>15938.689604297568</v>
          </cell>
          <cell r="N20">
            <v>5884.165649112696</v>
          </cell>
        </row>
        <row r="21">
          <cell r="C21">
            <v>2398.9507815460302</v>
          </cell>
          <cell r="D21">
            <v>3590.1375576670612</v>
          </cell>
          <cell r="H21">
            <v>3098.576101245043</v>
          </cell>
          <cell r="I21">
            <v>4813.4842604978649</v>
          </cell>
          <cell r="N21">
            <v>1777.0180260320342</v>
          </cell>
        </row>
        <row r="22">
          <cell r="C22">
            <v>330</v>
          </cell>
          <cell r="D22">
            <v>1956.8790000000001</v>
          </cell>
          <cell r="H22">
            <v>5759.14</v>
          </cell>
          <cell r="I22">
            <v>1729.046</v>
          </cell>
          <cell r="N22">
            <v>1938.5229999999999</v>
          </cell>
        </row>
        <row r="25">
          <cell r="C25">
            <v>113.33</v>
          </cell>
          <cell r="D25">
            <v>0</v>
          </cell>
          <cell r="H25">
            <v>170</v>
          </cell>
          <cell r="I25">
            <v>145</v>
          </cell>
          <cell r="M25">
            <v>0</v>
          </cell>
          <cell r="N25">
            <v>290</v>
          </cell>
        </row>
        <row r="27">
          <cell r="C27">
            <v>515.2199999999998</v>
          </cell>
          <cell r="D27">
            <v>3169.4650696730696</v>
          </cell>
          <cell r="H27">
            <v>641.44000000000005</v>
          </cell>
          <cell r="I27">
            <v>4615.8628587468929</v>
          </cell>
          <cell r="M27">
            <v>0</v>
          </cell>
          <cell r="N27">
            <v>1482.7452467009416</v>
          </cell>
        </row>
        <row r="31">
          <cell r="C31">
            <v>2912.0926486118474</v>
          </cell>
          <cell r="D31">
            <v>1736.0689469756844</v>
          </cell>
          <cell r="H31">
            <v>3523.0301131850447</v>
          </cell>
          <cell r="I31">
            <v>2590.8027638008125</v>
          </cell>
          <cell r="N31">
            <v>2469.387990246888</v>
          </cell>
        </row>
        <row r="38">
          <cell r="C38">
            <v>0</v>
          </cell>
          <cell r="D38">
            <v>46</v>
          </cell>
          <cell r="H38">
            <v>0</v>
          </cell>
          <cell r="I38">
            <v>69</v>
          </cell>
          <cell r="M38">
            <v>0</v>
          </cell>
          <cell r="N38">
            <v>23</v>
          </cell>
        </row>
        <row r="39">
          <cell r="C39">
            <v>0</v>
          </cell>
          <cell r="D39">
            <v>948.66666666666674</v>
          </cell>
          <cell r="H39">
            <v>0</v>
          </cell>
          <cell r="I39">
            <v>1409</v>
          </cell>
          <cell r="M39">
            <v>0</v>
          </cell>
          <cell r="N39">
            <v>1288.3333333333333</v>
          </cell>
        </row>
        <row r="40">
          <cell r="C40">
            <v>0</v>
          </cell>
          <cell r="D40">
            <v>440.31133333333332</v>
          </cell>
          <cell r="H40">
            <v>0</v>
          </cell>
          <cell r="I40">
            <v>660.46699999999998</v>
          </cell>
          <cell r="M40">
            <v>0</v>
          </cell>
          <cell r="N40">
            <v>220.15566666666666</v>
          </cell>
        </row>
        <row r="41">
          <cell r="C41">
            <v>0</v>
          </cell>
          <cell r="D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</row>
        <row r="51">
          <cell r="C51">
            <v>0</v>
          </cell>
          <cell r="D51">
            <v>23.333333333333332</v>
          </cell>
          <cell r="H51">
            <v>0</v>
          </cell>
          <cell r="I51">
            <v>35</v>
          </cell>
          <cell r="M51">
            <v>0</v>
          </cell>
          <cell r="N51">
            <v>11.666666666666666</v>
          </cell>
        </row>
        <row r="52">
          <cell r="C52">
            <v>0</v>
          </cell>
          <cell r="D52">
            <v>225.24963666666667</v>
          </cell>
          <cell r="H52">
            <v>0</v>
          </cell>
          <cell r="I52">
            <v>337.87445500000001</v>
          </cell>
          <cell r="M52">
            <v>0</v>
          </cell>
          <cell r="N52">
            <v>112.62481833333334</v>
          </cell>
        </row>
        <row r="54">
          <cell r="C54">
            <v>0</v>
          </cell>
          <cell r="D54">
            <v>2500</v>
          </cell>
          <cell r="H54">
            <v>0</v>
          </cell>
          <cell r="I54">
            <v>2500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35.333333333333336</v>
          </cell>
          <cell r="H55">
            <v>0</v>
          </cell>
          <cell r="I55">
            <v>53</v>
          </cell>
          <cell r="M55">
            <v>0</v>
          </cell>
          <cell r="N55">
            <v>17.666666666666668</v>
          </cell>
        </row>
        <row r="58">
          <cell r="C58">
            <v>0</v>
          </cell>
          <cell r="D58">
            <v>500</v>
          </cell>
          <cell r="H58">
            <v>0</v>
          </cell>
          <cell r="I58">
            <v>500</v>
          </cell>
          <cell r="M58">
            <v>0</v>
          </cell>
          <cell r="N58">
            <v>0</v>
          </cell>
        </row>
        <row r="59">
          <cell r="C59">
            <v>0</v>
          </cell>
          <cell r="D59">
            <v>5872.1847040000002</v>
          </cell>
          <cell r="H59">
            <v>0</v>
          </cell>
          <cell r="I59">
            <v>405.44934599999999</v>
          </cell>
          <cell r="M59">
            <v>0</v>
          </cell>
          <cell r="N59">
            <v>0</v>
          </cell>
        </row>
        <row r="60">
          <cell r="T60">
            <v>45006.362219478942</v>
          </cell>
          <cell r="U60">
            <v>105811.52975280714</v>
          </cell>
        </row>
        <row r="64">
          <cell r="C64">
            <v>15743.218796861893</v>
          </cell>
          <cell r="D64">
            <v>36500.601406588394</v>
          </cell>
          <cell r="H64">
            <v>29263.143422617046</v>
          </cell>
          <cell r="I64">
            <v>43661.38961953581</v>
          </cell>
          <cell r="N64">
            <v>25649.538726682931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Non-recurring items"/>
      <sheetName val="#ССЫЛКА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HO"/>
      <sheetName val="Sheet1"/>
      <sheetName val="Sheet2"/>
      <sheetName val="Sheet3"/>
      <sheetName val="#ССЫЛКА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отребность"/>
      <sheetName val="потребность 16.01.02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T SUMMARY GAAP 2000 (ver.2)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3-24"/>
      <sheetName val="3-25"/>
      <sheetName val="3-26"/>
      <sheetName val="3-27"/>
      <sheetName val="3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тклонения все"/>
      <sheetName val="Отклонения 7 мес."/>
      <sheetName val="TP"/>
      <sheetName val="Fact Fore"/>
      <sheetName val="Отклонения на Гл"/>
      <sheetName val="Отклонения 7 мес.на Гл"/>
      <sheetName val="Клинское"/>
      <sheetName val="Лист1"/>
      <sheetName val="Mix"/>
      <sheetName val="#REF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 Licenses - LDE"/>
      <sheetName val="Licenses - PENSA"/>
      <sheetName val="Licenses - Química"/>
      <sheetName val="#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#REF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Поступления_месяц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Мат.часть нояб."/>
      <sheetName val="Вспом. мат"/>
      <sheetName val="Лст Обм"/>
      <sheetName val="Мат.часть"/>
      <sheetName val="Накл.р."/>
      <sheetName val="Лист3"/>
      <sheetName val="Мат.часть декаб.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ЛМК"/>
      <sheetName val="CF за месяц"/>
      <sheetName val="затраты на розлив соков"/>
      <sheetName val="Центр"/>
      <sheetName val="Сибирь и Д. Восток"/>
      <sheetName val="Омск"/>
      <sheetName val="Юг"/>
      <sheetName val="Ц. Азия"/>
      <sheetName val="Ташкент"/>
      <sheetName val="Украина"/>
      <sheetName val="Урал и Поволжье"/>
      <sheetName val="Северо-Запад"/>
      <sheetName val="Рекламный бюджет СБЕ по месяцам"/>
      <sheetName val="корректировки"/>
      <sheetName val="Свод по месяцам"/>
      <sheetName val="Свод по регионам"/>
      <sheetName val="Свод по регионам (конс)"/>
      <sheetName val="P&amp;L для обзора по месяцам"/>
      <sheetName val="P&amp;L для обзора по регионам"/>
      <sheetName val="ДДС"/>
      <sheetName val="#REF"/>
      <sheetName val="Бюджет проекта"/>
      <sheetName val="F1_detail"/>
      <sheetName val="Ìàò.÷àñòü íîÿá."/>
      <sheetName val="Âñïîì. ìàò"/>
      <sheetName val="Ëñò Îáì"/>
      <sheetName val="Ìàò.÷àñòü"/>
      <sheetName val="Íàêë.ð."/>
      <sheetName val="Ëèñò3"/>
      <sheetName val="Ìàò.÷àñòü äåêàá."/>
      <sheetName val="Òàá 1Çàï ñûðüÿ"/>
      <sheetName val="Òàá 2 Ô Ð Îñ Ä-ñòü"/>
      <sheetName val="Òàá 3 Ô Ð Îñ Ä-òü"/>
      <sheetName val="Òàá 4 Ô Ð Ïð Ä-òü"/>
      <sheetName val="Òàá 5 Èñï ïðèá"/>
      <sheetName val="Òàáë6 äîï"/>
      <sheetName val="Òàá 6 Äâ ÄÑð-â"/>
      <sheetName val="Ñïð 1Îñ Ñð"/>
      <sheetName val="Ñïð 2 Íåì àêò"/>
      <sheetName val="Ñïðàâêà 3"/>
      <sheetName val="Ñïðàâêà 4"/>
      <sheetName val="Ñïð 5 Çàï ÃÏ"/>
      <sheetName val="Ñïð 6Êð ÔÂ"/>
      <sheetName val="Ñïð 7 ÄÊ Ç-òü"/>
      <sheetName val="Ñïðàâêà 8"/>
      <sheetName val="Ñïðàâêà 9"/>
      <sheetName val="Îò÷åò 4"/>
      <sheetName val="Îò÷åò 5"/>
      <sheetName val="Îò÷åò 6"/>
      <sheetName val="Îò÷åò4â"/>
      <sheetName val="Îò÷ 7 Èñï ÑÔ"/>
      <sheetName val="ñ-òü ñîáñð-â"/>
      <sheetName val="ËÌÊ"/>
      <sheetName val="CF çà ìåñÿö"/>
      <sheetName val="çàòðàòû íà ðîçëèâ ñîêîâ"/>
      <sheetName val="Öåíòð"/>
      <sheetName val="Ñèáèðü è Ä. Âîñòîê"/>
      <sheetName val="Îìñê"/>
      <sheetName val="Þã"/>
      <sheetName val="Ö. Àçèÿ"/>
      <sheetName val="Òàøêåíò"/>
      <sheetName val="Óêðàèíà"/>
      <sheetName val="Óðàë è Ïîâîëæüå"/>
      <sheetName val="Ñåâåðî-Çàïàä"/>
      <sheetName val="Ðåêëàìíûé áþäæåò ÑÁÅ ïî ìåñÿöàì"/>
      <sheetName val="êîððåêòèðîâêè"/>
      <sheetName val="Ñâîä ïî ìåñÿöàì"/>
      <sheetName val="Ñâîä ïî ðåãèîíàì"/>
      <sheetName val="Ñâîä ïî ðåãèîíàì (êîíñ)"/>
      <sheetName val="P&amp;L äëÿ îáçîðà ïî ìåñÿöàì"/>
      <sheetName val="P&amp;L äëÿ îáçîðà ïî ðåãèîíàì"/>
      <sheetName val="ÄÄÑ"/>
      <sheetName val="Áþäæåò ïðîåêòà"/>
      <sheetName val="Anlagevermögen"/>
      <sheetName val="r..sy..z........¡..¢«..¬µ..¶½..¾Ä..Ë×..éé..ËÖ.._x0000_㽲_x0000__x0000_Ā_x0000_῜_x000c_琏_x0012_ ,Ǥೌ_x0000__x0000__x0000_䀘_x0001_獬쭝⻘$Ԅ8_x0000_獀䇒_x0001__x0000__xd934_ߢ_x0000__x0000_Ā_x0000_ด$Ȝೌ_x0000__x0000__x0000_"/>
      <sheetName val="|..ßà.._x0005__x000f_.._x0013__x0018_.._x0019_!..':..;D..EL..RY..`c..dr..sy..z........¡..¢«..¬µ..¶½..¾Ä..Ë×..éé..ËÖ.._x0000_㽲_x0000__x0000_Ā_x0000_῜_x000c_琏_x0012_ ,Ǥೌ_x0000__x0000__x0000_䀘_x0001_獬쭝⻘$Ԅ8_x0000_獀䇒_x0001__x0000__xd934_ߢ_x0000__x0000_Ā_x0000_ด$Ȝೌ_x0000__x0000__x0000_䁃_x0001__x0000__x0001_HČೌ_x0000__x0004__x0000__x0000__x0000__x0000__x0000__x0000_޼ೌ_x0000__x0000__x0000__x0000__x0000__x0000__x0000__x0000_ᗰΒ_x0000__x0000_ _x0000__x0000__x0000__x0000__x0000__x0000__x0000__x0000__x0000__x0000__x0000__x0000__x0000__x0000__x0000_ྨ0ный\_x000a_"/>
      <sheetName val="r..sy..z........¡..¢«.."/>
      <sheetName val="|..ßà.._x0005__x000f_.._x0013__x0018_.._x0019_!..':..;D..EL.."/>
      <sheetName val="r..sy..z........¡..¢«..¬µ..¶½..¾Ä..Ë×..éé..ËÖ..?㽲??Ā?῜_x000c_琏_x0012_ ,Ǥೌ???䀘_x0001_獬쭝⻘$Ԅ8?獀䇒_x0001_?_xd934_ߢ??Ā?ด$Ȝೌ???"/>
      <sheetName val="|..ßà.._x0005__x000f_.._x0013__x0018_.._x0019_!..':..;D..EL..RY..`c..dr..sy..z........¡..¢«..¬µ..¶½..¾Ä..Ë×..éé..ËÖ..?㽲??Ā?῜_x000c_琏_x0012_ ,Ǥೌ???䀘_x0001_獬쭝⻘$Ԅ8?獀䇒_x0001_?_xd934_ߢ??Ā?ด$Ȝೌ???䁃_x0001_?_x0001_HČೌ?_x0004_??????޼ೌ????????ᗰΒ?? ???????????????ྨ0ный\_x000a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Non-recurring items"/>
      <sheetName val="КлассЗСМК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>
        <row r="1">
          <cell r="D1" t="str">
            <v>Перевод на английский язык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L1">
            <v>36739</v>
          </cell>
          <cell r="P1">
            <v>36373</v>
          </cell>
          <cell r="T1">
            <v>36770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свод_фев"/>
      <sheetName val="заявка_на_произ"/>
      <sheetName val="_ССЫЛКА"/>
      <sheetName val="#ССЫЛКА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ПП"/>
      <sheetName val="ЗСМК"/>
      <sheetName val="НТМК"/>
      <sheetName val="НКМК"/>
    </sheetNames>
    <sheetDataSet>
      <sheetData sheetId="0"/>
      <sheetData sheetId="1"/>
      <sheetData sheetId="2"/>
      <sheetData sheetId="3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  <sheetData sheetId="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view="pageBreakPreview" zoomScale="60" zoomScaleNormal="70" workbookViewId="0">
      <selection activeCell="A60" sqref="A60:IV60"/>
    </sheetView>
  </sheetViews>
  <sheetFormatPr defaultRowHeight="15.75"/>
  <cols>
    <col min="1" max="1" width="6" style="26" customWidth="1"/>
    <col min="2" max="2" width="58.140625" style="26" customWidth="1"/>
    <col min="3" max="3" width="11" style="26" customWidth="1"/>
    <col min="4" max="4" width="16.5703125" style="26" customWidth="1"/>
    <col min="5" max="5" width="16.140625" style="26" customWidth="1"/>
    <col min="6" max="7" width="13.140625" style="26" customWidth="1"/>
    <col min="8" max="16384" width="9.140625" style="6"/>
  </cols>
  <sheetData>
    <row r="1" spans="1:7" s="3" customFormat="1" ht="18.75" customHeight="1">
      <c r="A1" s="1" t="s">
        <v>0</v>
      </c>
      <c r="B1" s="1"/>
      <c r="C1" s="1"/>
      <c r="D1" s="1"/>
      <c r="E1" s="1"/>
      <c r="F1" s="1"/>
      <c r="G1" s="1"/>
    </row>
    <row r="2" spans="1:7" s="3" customFormat="1" ht="18.75" customHeight="1">
      <c r="A2" s="1" t="s">
        <v>1</v>
      </c>
      <c r="B2" s="1"/>
      <c r="C2" s="1"/>
      <c r="D2" s="1"/>
      <c r="E2" s="1"/>
      <c r="F2" s="1"/>
      <c r="G2" s="1"/>
    </row>
    <row r="3" spans="1:7" s="3" customFormat="1" ht="18.75" customHeight="1">
      <c r="A3" s="1" t="s">
        <v>2</v>
      </c>
      <c r="B3" s="1"/>
      <c r="C3" s="1"/>
      <c r="D3" s="1"/>
      <c r="E3" s="1"/>
      <c r="F3" s="1"/>
      <c r="G3" s="1"/>
    </row>
    <row r="4" spans="1:7" ht="30" customHeight="1">
      <c r="A4" s="4"/>
      <c r="B4" s="5"/>
      <c r="C4" s="5"/>
      <c r="D4" s="5"/>
      <c r="E4" s="5"/>
      <c r="F4" s="5"/>
      <c r="G4" s="5"/>
    </row>
    <row r="5" spans="1:7" s="3" customFormat="1" ht="29.25" customHeight="1">
      <c r="A5" s="7" t="s">
        <v>5</v>
      </c>
      <c r="B5" s="7"/>
      <c r="C5" s="7"/>
      <c r="D5" s="7"/>
      <c r="E5" s="7"/>
      <c r="F5" s="7"/>
      <c r="G5" s="7"/>
    </row>
    <row r="6" spans="1:7" s="12" customFormat="1" ht="32.25" customHeight="1">
      <c r="A6" s="9" t="s">
        <v>6</v>
      </c>
      <c r="B6" s="9" t="s">
        <v>7</v>
      </c>
      <c r="C6" s="9" t="s">
        <v>8</v>
      </c>
      <c r="D6" s="10" t="s">
        <v>9</v>
      </c>
      <c r="E6" s="10" t="s">
        <v>10</v>
      </c>
      <c r="F6" s="10" t="s">
        <v>11</v>
      </c>
      <c r="G6" s="10" t="s">
        <v>12</v>
      </c>
    </row>
    <row r="7" spans="1:7">
      <c r="A7" s="13">
        <v>1</v>
      </c>
      <c r="B7" s="14" t="s">
        <v>13</v>
      </c>
      <c r="C7" s="15" t="s">
        <v>14</v>
      </c>
      <c r="D7" s="16" t="s">
        <v>15</v>
      </c>
      <c r="E7" s="17">
        <v>0.15</v>
      </c>
      <c r="F7" s="17">
        <f>E7</f>
        <v>0.15</v>
      </c>
      <c r="G7" s="17">
        <f>E7</f>
        <v>0.15</v>
      </c>
    </row>
    <row r="8" spans="1:7">
      <c r="A8" s="13">
        <v>2</v>
      </c>
      <c r="B8" s="14" t="s">
        <v>16</v>
      </c>
      <c r="C8" s="15" t="s">
        <v>14</v>
      </c>
      <c r="D8" s="16" t="s">
        <v>15</v>
      </c>
      <c r="E8" s="18">
        <v>0.01</v>
      </c>
      <c r="F8" s="18">
        <v>0.01</v>
      </c>
      <c r="G8" s="18">
        <v>0.01</v>
      </c>
    </row>
    <row r="9" spans="1:7">
      <c r="A9" s="13">
        <v>3</v>
      </c>
      <c r="B9" s="14" t="s">
        <v>17</v>
      </c>
      <c r="C9" s="15" t="s">
        <v>18</v>
      </c>
      <c r="D9" s="19">
        <f>'[1]Приложение 3.1'!D9</f>
        <v>0.59930000000000005</v>
      </c>
      <c r="E9" s="19">
        <f>'[1]Приложение 3.1'!E9</f>
        <v>0.59930000000000005</v>
      </c>
      <c r="F9" s="19">
        <f>E9</f>
        <v>0.59930000000000005</v>
      </c>
      <c r="G9" s="19">
        <f>F9</f>
        <v>0.59930000000000005</v>
      </c>
    </row>
    <row r="10" spans="1:7">
      <c r="A10" s="13">
        <v>4</v>
      </c>
      <c r="B10" s="14" t="s">
        <v>19</v>
      </c>
      <c r="C10" s="15" t="s">
        <v>14</v>
      </c>
      <c r="D10" s="16" t="s">
        <v>15</v>
      </c>
      <c r="E10" s="20">
        <f>E9/D9-100%</f>
        <v>0</v>
      </c>
      <c r="F10" s="18">
        <f>F9/E9-100%</f>
        <v>0</v>
      </c>
      <c r="G10" s="18">
        <f>G9/F9-100%</f>
        <v>0</v>
      </c>
    </row>
    <row r="11" spans="1:7" ht="18" customHeight="1">
      <c r="A11" s="13">
        <v>5</v>
      </c>
      <c r="B11" s="21" t="s">
        <v>20</v>
      </c>
      <c r="C11" s="22"/>
      <c r="D11" s="16" t="s">
        <v>15</v>
      </c>
      <c r="E11" s="16">
        <v>0.75</v>
      </c>
      <c r="F11" s="16">
        <v>0.75</v>
      </c>
      <c r="G11" s="16">
        <v>0.75</v>
      </c>
    </row>
    <row r="12" spans="1:7">
      <c r="A12" s="13">
        <v>6</v>
      </c>
      <c r="B12" s="23" t="s">
        <v>21</v>
      </c>
      <c r="C12" s="22"/>
      <c r="D12" s="16" t="s">
        <v>15</v>
      </c>
      <c r="E12" s="24">
        <f>(1+E7)*(1-E8)*(1+E10*E11)</f>
        <v>1.1384999999999998</v>
      </c>
      <c r="F12" s="24">
        <f>(1+F7)*(1-F8)*(1+F10*F11)</f>
        <v>1.1384999999999998</v>
      </c>
      <c r="G12" s="24">
        <f>(1+G7)*(1-G8)*(1+G10*G11)</f>
        <v>1.1384999999999998</v>
      </c>
    </row>
    <row r="13" spans="1:7" ht="13.5" customHeight="1">
      <c r="A13" s="4"/>
      <c r="B13" s="5"/>
      <c r="C13" s="5"/>
      <c r="D13" s="5"/>
      <c r="E13" s="5"/>
      <c r="F13" s="5"/>
      <c r="G13" s="5"/>
    </row>
    <row r="14" spans="1:7" ht="13.5" customHeight="1">
      <c r="A14" s="25"/>
      <c r="B14" s="25"/>
      <c r="C14" s="25"/>
      <c r="D14" s="25"/>
      <c r="E14" s="25"/>
      <c r="G14" s="25"/>
    </row>
    <row r="15" spans="1:7" s="3" customFormat="1" ht="29.25" customHeight="1">
      <c r="A15" s="7" t="s">
        <v>22</v>
      </c>
      <c r="B15" s="7"/>
      <c r="C15" s="7"/>
      <c r="D15" s="7"/>
      <c r="E15" s="7"/>
      <c r="F15" s="7"/>
      <c r="G15" s="7"/>
    </row>
    <row r="16" spans="1:7" s="12" customFormat="1" ht="32.25" customHeight="1">
      <c r="A16" s="9" t="s">
        <v>6</v>
      </c>
      <c r="B16" s="9" t="s">
        <v>7</v>
      </c>
      <c r="C16" s="9" t="s">
        <v>8</v>
      </c>
      <c r="D16" s="10" t="s">
        <v>9</v>
      </c>
      <c r="E16" s="10" t="s">
        <v>10</v>
      </c>
      <c r="F16" s="10" t="s">
        <v>11</v>
      </c>
      <c r="G16" s="10" t="s">
        <v>12</v>
      </c>
    </row>
    <row r="17" spans="1:7">
      <c r="A17" s="27" t="s">
        <v>23</v>
      </c>
      <c r="B17" s="28" t="s">
        <v>24</v>
      </c>
      <c r="C17" s="29" t="s">
        <v>25</v>
      </c>
      <c r="D17" s="30">
        <f>'[1]Приложения 4.6'!C10</f>
        <v>250</v>
      </c>
      <c r="E17" s="30">
        <f>'[1]Приложения 4.6'!D10</f>
        <v>2045.9757288333335</v>
      </c>
      <c r="F17" s="30">
        <f>E17*$F$12</f>
        <v>2329.3433672767501</v>
      </c>
      <c r="G17" s="30">
        <f>F17*$G$12</f>
        <v>2651.9574236445796</v>
      </c>
    </row>
    <row r="18" spans="1:7">
      <c r="A18" s="27" t="s">
        <v>26</v>
      </c>
      <c r="B18" s="28" t="s">
        <v>27</v>
      </c>
      <c r="C18" s="29" t="s">
        <v>25</v>
      </c>
      <c r="D18" s="30">
        <f>'[1]Приложения 4.6'!C20</f>
        <v>7943.5456342583693</v>
      </c>
      <c r="E18" s="30">
        <f>'[1]Приложения 4.6'!D20</f>
        <v>11887.872707506825</v>
      </c>
      <c r="F18" s="30">
        <f t="shared" ref="F18:F25" si="0">E18*$F$12</f>
        <v>13534.343077496518</v>
      </c>
      <c r="G18" s="30">
        <f t="shared" ref="G18:G25" si="1">F18*$G$12</f>
        <v>15408.849593729783</v>
      </c>
    </row>
    <row r="19" spans="1:7" ht="31.5">
      <c r="A19" s="27" t="s">
        <v>28</v>
      </c>
      <c r="B19" s="32" t="s">
        <v>29</v>
      </c>
      <c r="C19" s="29" t="s">
        <v>25</v>
      </c>
      <c r="D19" s="30">
        <f>'[1]Приложения 4.6'!C22</f>
        <v>330</v>
      </c>
      <c r="E19" s="30">
        <f>'[1]Приложения 4.6'!D22</f>
        <v>1956.8790000000001</v>
      </c>
      <c r="F19" s="30">
        <f t="shared" si="0"/>
        <v>2227.9067415</v>
      </c>
      <c r="G19" s="30">
        <f t="shared" si="1"/>
        <v>2536.4718251977497</v>
      </c>
    </row>
    <row r="20" spans="1:7" ht="70.5" customHeight="1">
      <c r="A20" s="27" t="s">
        <v>30</v>
      </c>
      <c r="B20" s="33" t="s">
        <v>31</v>
      </c>
      <c r="C20" s="29" t="s">
        <v>25</v>
      </c>
      <c r="D20" s="30">
        <f>'[1]Приложения 4.6'!C25</f>
        <v>113.33</v>
      </c>
      <c r="E20" s="30">
        <f>'[1]Приложения 4.6'!D25</f>
        <v>0</v>
      </c>
      <c r="F20" s="30">
        <f t="shared" si="0"/>
        <v>0</v>
      </c>
      <c r="G20" s="30">
        <f t="shared" si="1"/>
        <v>0</v>
      </c>
    </row>
    <row r="21" spans="1:7" ht="84.75" customHeight="1">
      <c r="A21" s="27" t="s">
        <v>32</v>
      </c>
      <c r="B21" s="33" t="s">
        <v>33</v>
      </c>
      <c r="C21" s="29" t="s">
        <v>25</v>
      </c>
      <c r="D21" s="30">
        <f>'[1]Приложения 4.6'!C27</f>
        <v>515.2199999999998</v>
      </c>
      <c r="E21" s="30">
        <f>'[1]Приложения 4.6'!D27</f>
        <v>3169.4650696730696</v>
      </c>
      <c r="F21" s="30">
        <f t="shared" si="0"/>
        <v>3608.435981822789</v>
      </c>
      <c r="G21" s="30">
        <f t="shared" si="1"/>
        <v>4108.2043653052451</v>
      </c>
    </row>
    <row r="22" spans="1:7">
      <c r="A22" s="27" t="s">
        <v>34</v>
      </c>
      <c r="B22" s="33" t="s">
        <v>35</v>
      </c>
      <c r="C22" s="29" t="s">
        <v>25</v>
      </c>
      <c r="D22" s="30">
        <f>'[1]Приложения 4.6'!C38</f>
        <v>0</v>
      </c>
      <c r="E22" s="30">
        <f>'[1]Приложения 4.6'!D38</f>
        <v>46</v>
      </c>
      <c r="F22" s="30">
        <f t="shared" si="0"/>
        <v>52.370999999999995</v>
      </c>
      <c r="G22" s="30">
        <f t="shared" si="1"/>
        <v>59.624383499999986</v>
      </c>
    </row>
    <row r="23" spans="1:7" ht="47.25">
      <c r="A23" s="27" t="s">
        <v>36</v>
      </c>
      <c r="B23" s="33" t="s">
        <v>37</v>
      </c>
      <c r="C23" s="29" t="s">
        <v>25</v>
      </c>
      <c r="D23" s="30">
        <f>'[1]Приложения 4.6'!C39</f>
        <v>0</v>
      </c>
      <c r="E23" s="30">
        <f>'[1]Приложения 4.6'!D39</f>
        <v>948.66666666666674</v>
      </c>
      <c r="F23" s="30">
        <f t="shared" si="0"/>
        <v>1080.057</v>
      </c>
      <c r="G23" s="30">
        <f t="shared" si="1"/>
        <v>1229.6448945</v>
      </c>
    </row>
    <row r="24" spans="1:7" ht="31.5">
      <c r="A24" s="27" t="s">
        <v>38</v>
      </c>
      <c r="B24" s="33" t="s">
        <v>39</v>
      </c>
      <c r="C24" s="29" t="s">
        <v>25</v>
      </c>
      <c r="D24" s="30">
        <f>'[1]Приложения 4.6'!C40</f>
        <v>0</v>
      </c>
      <c r="E24" s="30">
        <f>'[1]Приложения 4.6'!D40</f>
        <v>440.31133333333332</v>
      </c>
      <c r="F24" s="30">
        <f t="shared" si="0"/>
        <v>501.29445299999992</v>
      </c>
      <c r="G24" s="30">
        <f t="shared" si="1"/>
        <v>570.72373474049982</v>
      </c>
    </row>
    <row r="25" spans="1:7">
      <c r="A25" s="27" t="s">
        <v>40</v>
      </c>
      <c r="B25" s="33" t="s">
        <v>41</v>
      </c>
      <c r="C25" s="29" t="s">
        <v>25</v>
      </c>
      <c r="D25" s="30">
        <f>'[1]Приложения 4.6'!C55</f>
        <v>0</v>
      </c>
      <c r="E25" s="30">
        <f>'[1]Приложения 4.6'!D55</f>
        <v>35.333333333333336</v>
      </c>
      <c r="F25" s="30">
        <f t="shared" si="0"/>
        <v>40.226999999999997</v>
      </c>
      <c r="G25" s="30">
        <f t="shared" si="1"/>
        <v>45.798439499999994</v>
      </c>
    </row>
    <row r="26" spans="1:7">
      <c r="A26" s="35"/>
      <c r="B26" s="36" t="s">
        <v>42</v>
      </c>
      <c r="C26" s="37" t="s">
        <v>25</v>
      </c>
      <c r="D26" s="38">
        <f>SUM(D17:D25)</f>
        <v>9152.0956342583686</v>
      </c>
      <c r="E26" s="38">
        <f>SUM(E17:E25)</f>
        <v>20530.503839346562</v>
      </c>
      <c r="F26" s="38">
        <f>SUM(F17:F25)</f>
        <v>23373.978621096056</v>
      </c>
      <c r="G26" s="38">
        <f>SUM(G17:G25)</f>
        <v>26611.274660117855</v>
      </c>
    </row>
    <row r="27" spans="1:7">
      <c r="A27" s="39"/>
      <c r="B27" s="40"/>
      <c r="C27" s="34"/>
      <c r="D27" s="34"/>
      <c r="E27" s="34"/>
      <c r="F27" s="34"/>
      <c r="G27" s="34"/>
    </row>
    <row r="28" spans="1:7" ht="13.5" customHeight="1">
      <c r="A28" s="34"/>
      <c r="B28" s="34"/>
      <c r="C28" s="34"/>
      <c r="D28" s="34"/>
      <c r="E28" s="34"/>
      <c r="G28" s="34"/>
    </row>
    <row r="29" spans="1:7" s="3" customFormat="1" ht="29.25" customHeight="1">
      <c r="A29" s="7" t="s">
        <v>43</v>
      </c>
      <c r="B29" s="7"/>
      <c r="C29" s="7"/>
      <c r="D29" s="7"/>
      <c r="E29" s="7"/>
      <c r="F29" s="7"/>
      <c r="G29" s="7"/>
    </row>
    <row r="30" spans="1:7" s="12" customFormat="1" ht="32.25" customHeight="1">
      <c r="A30" s="9" t="s">
        <v>6</v>
      </c>
      <c r="B30" s="9" t="s">
        <v>7</v>
      </c>
      <c r="C30" s="9" t="s">
        <v>8</v>
      </c>
      <c r="D30" s="10" t="s">
        <v>9</v>
      </c>
      <c r="E30" s="10" t="s">
        <v>10</v>
      </c>
      <c r="F30" s="10" t="s">
        <v>11</v>
      </c>
      <c r="G30" s="10" t="s">
        <v>12</v>
      </c>
    </row>
    <row r="31" spans="1:7" ht="13.5" customHeight="1">
      <c r="A31" s="27" t="s">
        <v>23</v>
      </c>
      <c r="B31" s="41" t="s">
        <v>44</v>
      </c>
      <c r="C31" s="29" t="s">
        <v>25</v>
      </c>
      <c r="D31" s="30">
        <f>'[1]Приложения 4.6'!C14</f>
        <v>1280.0797324456476</v>
      </c>
      <c r="E31" s="30">
        <f>'[1]Приложения 4.6'!D14</f>
        <v>1523.1233885990857</v>
      </c>
      <c r="F31" s="30">
        <f>E31*$F$12</f>
        <v>1734.0759779200589</v>
      </c>
      <c r="G31" s="30">
        <f>F31*$G$12</f>
        <v>1974.2455008619868</v>
      </c>
    </row>
    <row r="32" spans="1:7" ht="13.5" customHeight="1">
      <c r="A32" s="27" t="s">
        <v>26</v>
      </c>
      <c r="B32" s="41" t="s">
        <v>45</v>
      </c>
      <c r="C32" s="29" t="s">
        <v>25</v>
      </c>
      <c r="D32" s="30">
        <f>'[1]Приложения 4.6'!C31</f>
        <v>2912.0926486118474</v>
      </c>
      <c r="E32" s="30">
        <f>'[1]Приложения 4.6'!D31</f>
        <v>1736.0689469756844</v>
      </c>
      <c r="F32" s="30">
        <f>E32*$F$12</f>
        <v>1976.5144961318165</v>
      </c>
      <c r="G32" s="30">
        <f>F32*$G$12</f>
        <v>2250.2617538460727</v>
      </c>
    </row>
    <row r="33" spans="1:7" ht="13.5" customHeight="1">
      <c r="A33" s="27" t="s">
        <v>28</v>
      </c>
      <c r="B33" s="41" t="s">
        <v>46</v>
      </c>
      <c r="C33" s="29" t="s">
        <v>25</v>
      </c>
      <c r="D33" s="30">
        <f>SUM(D34:D36)</f>
        <v>0</v>
      </c>
      <c r="E33" s="30">
        <f>SUM(E34:E36)</f>
        <v>0</v>
      </c>
      <c r="F33" s="30">
        <f>SUM(F34:F36)</f>
        <v>0</v>
      </c>
      <c r="G33" s="30">
        <f>SUM(G34:G36)</f>
        <v>0</v>
      </c>
    </row>
    <row r="34" spans="1:7" ht="13.5" customHeight="1">
      <c r="A34" s="27" t="s">
        <v>47</v>
      </c>
      <c r="B34" s="42" t="s">
        <v>48</v>
      </c>
      <c r="C34" s="29" t="s">
        <v>25</v>
      </c>
      <c r="D34" s="30">
        <f>'[1]Приложения 4.6'!C42</f>
        <v>0</v>
      </c>
      <c r="E34" s="30">
        <f>'[1]Приложения 4.6'!D42</f>
        <v>0</v>
      </c>
      <c r="F34" s="30">
        <f t="shared" ref="F34:F43" si="2">E34*$F$12</f>
        <v>0</v>
      </c>
      <c r="G34" s="30">
        <f t="shared" ref="G34:G43" si="3">F34*$G$12</f>
        <v>0</v>
      </c>
    </row>
    <row r="35" spans="1:7">
      <c r="A35" s="27" t="s">
        <v>49</v>
      </c>
      <c r="B35" s="42" t="s">
        <v>50</v>
      </c>
      <c r="C35" s="29" t="s">
        <v>25</v>
      </c>
      <c r="D35" s="30">
        <f>'[1]Приложения 4.6'!C41</f>
        <v>0</v>
      </c>
      <c r="E35" s="30">
        <f>'[1]Приложения 4.6'!D41</f>
        <v>0</v>
      </c>
      <c r="F35" s="30">
        <f t="shared" si="2"/>
        <v>0</v>
      </c>
      <c r="G35" s="30">
        <f t="shared" si="3"/>
        <v>0</v>
      </c>
    </row>
    <row r="36" spans="1:7">
      <c r="A36" s="27" t="s">
        <v>51</v>
      </c>
      <c r="B36" s="42" t="s">
        <v>52</v>
      </c>
      <c r="C36" s="29" t="s">
        <v>25</v>
      </c>
      <c r="D36" s="30">
        <v>0</v>
      </c>
      <c r="E36" s="30">
        <v>0</v>
      </c>
      <c r="F36" s="30">
        <f t="shared" si="2"/>
        <v>0</v>
      </c>
      <c r="G36" s="30">
        <f t="shared" si="3"/>
        <v>0</v>
      </c>
    </row>
    <row r="37" spans="1:7">
      <c r="A37" s="27" t="s">
        <v>30</v>
      </c>
      <c r="B37" s="41" t="s">
        <v>53</v>
      </c>
      <c r="C37" s="29" t="s">
        <v>25</v>
      </c>
      <c r="D37" s="30">
        <f>'[1]Приложения 4.6'!C21</f>
        <v>2398.9507815460302</v>
      </c>
      <c r="E37" s="30">
        <f>'[1]Приложения 4.6'!D21</f>
        <v>3590.1375576670612</v>
      </c>
      <c r="F37" s="30">
        <f t="shared" si="2"/>
        <v>4087.3716094039487</v>
      </c>
      <c r="G37" s="30">
        <f t="shared" si="3"/>
        <v>4653.4725773063947</v>
      </c>
    </row>
    <row r="38" spans="1:7">
      <c r="A38" s="27" t="s">
        <v>32</v>
      </c>
      <c r="B38" s="41" t="s">
        <v>54</v>
      </c>
      <c r="C38" s="29" t="s">
        <v>25</v>
      </c>
      <c r="D38" s="30"/>
      <c r="E38" s="30"/>
      <c r="F38" s="30">
        <f t="shared" si="2"/>
        <v>0</v>
      </c>
      <c r="G38" s="30">
        <f t="shared" si="3"/>
        <v>0</v>
      </c>
    </row>
    <row r="39" spans="1:7">
      <c r="A39" s="27" t="s">
        <v>34</v>
      </c>
      <c r="B39" s="41" t="s">
        <v>55</v>
      </c>
      <c r="C39" s="29" t="s">
        <v>25</v>
      </c>
      <c r="D39" s="43">
        <f>'[1]Приложения 4.6'!C58</f>
        <v>0</v>
      </c>
      <c r="E39" s="43">
        <f>'[1]Приложения 4.6'!D58</f>
        <v>500</v>
      </c>
      <c r="F39" s="30">
        <f t="shared" si="2"/>
        <v>569.24999999999989</v>
      </c>
      <c r="G39" s="30">
        <f t="shared" si="3"/>
        <v>648.09112499999981</v>
      </c>
    </row>
    <row r="40" spans="1:7">
      <c r="A40" s="27" t="s">
        <v>36</v>
      </c>
      <c r="B40" s="41" t="s">
        <v>56</v>
      </c>
      <c r="C40" s="29" t="s">
        <v>25</v>
      </c>
      <c r="D40" s="30">
        <f>'[1]Приложения 4.6'!C19</f>
        <v>0</v>
      </c>
      <c r="E40" s="30">
        <f>'[1]Приложения 4.6'!D19</f>
        <v>0</v>
      </c>
      <c r="F40" s="44">
        <f t="shared" si="2"/>
        <v>0</v>
      </c>
      <c r="G40" s="44">
        <f t="shared" si="3"/>
        <v>0</v>
      </c>
    </row>
    <row r="41" spans="1:7" s="45" customFormat="1">
      <c r="A41" s="27" t="s">
        <v>38</v>
      </c>
      <c r="B41" s="41" t="s">
        <v>57</v>
      </c>
      <c r="C41" s="29" t="s">
        <v>25</v>
      </c>
      <c r="D41" s="30">
        <f>'[1]Приложения 4.6'!C51</f>
        <v>0</v>
      </c>
      <c r="E41" s="30">
        <f>'[1]Приложения 4.6'!D51</f>
        <v>23.333333333333332</v>
      </c>
      <c r="F41" s="30">
        <f t="shared" si="2"/>
        <v>26.564999999999994</v>
      </c>
      <c r="G41" s="30">
        <f t="shared" si="3"/>
        <v>30.244252499999988</v>
      </c>
    </row>
    <row r="42" spans="1:7">
      <c r="A42" s="27" t="s">
        <v>40</v>
      </c>
      <c r="B42" s="41" t="s">
        <v>58</v>
      </c>
      <c r="C42" s="29" t="s">
        <v>25</v>
      </c>
      <c r="D42" s="30">
        <f>'[1]Приложения 4.6'!C52</f>
        <v>0</v>
      </c>
      <c r="E42" s="30">
        <f>'[1]Приложения 4.6'!D52</f>
        <v>225.24963666666667</v>
      </c>
      <c r="F42" s="30">
        <f t="shared" si="2"/>
        <v>256.44671134499998</v>
      </c>
      <c r="G42" s="30">
        <f t="shared" si="3"/>
        <v>291.96458086628246</v>
      </c>
    </row>
    <row r="43" spans="1:7">
      <c r="A43" s="27" t="s">
        <v>59</v>
      </c>
      <c r="B43" s="41" t="s">
        <v>60</v>
      </c>
      <c r="C43" s="29" t="s">
        <v>25</v>
      </c>
      <c r="D43" s="43">
        <f>'[1]Приложения 4.6'!C54</f>
        <v>0</v>
      </c>
      <c r="E43" s="43">
        <f>'[1]Приложения 4.6'!D54</f>
        <v>2500</v>
      </c>
      <c r="F43" s="30">
        <f t="shared" si="2"/>
        <v>2846.2499999999995</v>
      </c>
      <c r="G43" s="30">
        <f t="shared" si="3"/>
        <v>3240.4556249999991</v>
      </c>
    </row>
    <row r="44" spans="1:7">
      <c r="A44" s="35"/>
      <c r="B44" s="46" t="s">
        <v>61</v>
      </c>
      <c r="C44" s="37" t="s">
        <v>25</v>
      </c>
      <c r="D44" s="38">
        <f>SUM(D31:D33,D37:D43)</f>
        <v>6591.1231626035251</v>
      </c>
      <c r="E44" s="38">
        <f>SUM(E31:E33,E37:E43)</f>
        <v>10097.912863241831</v>
      </c>
      <c r="F44" s="38">
        <f>SUM(F31:F33,F37:F43)</f>
        <v>11496.473794800824</v>
      </c>
      <c r="G44" s="38">
        <f>SUM(G31:G33,G37:G43)</f>
        <v>13088.735415380736</v>
      </c>
    </row>
    <row r="45" spans="1:7">
      <c r="D45" s="47"/>
      <c r="E45" s="47"/>
      <c r="F45" s="47"/>
      <c r="G45" s="47"/>
    </row>
    <row r="47" spans="1:7" s="3" customFormat="1" ht="29.25" customHeight="1">
      <c r="A47" s="7" t="s">
        <v>62</v>
      </c>
      <c r="B47" s="7"/>
      <c r="C47" s="7"/>
      <c r="D47" s="7"/>
      <c r="E47" s="7"/>
      <c r="F47" s="7"/>
      <c r="G47" s="7"/>
    </row>
    <row r="48" spans="1:7" s="12" customFormat="1" ht="32.25" customHeight="1">
      <c r="A48" s="9" t="s">
        <v>6</v>
      </c>
      <c r="B48" s="9" t="s">
        <v>7</v>
      </c>
      <c r="C48" s="9" t="s">
        <v>8</v>
      </c>
      <c r="D48" s="10" t="s">
        <v>9</v>
      </c>
      <c r="E48" s="10" t="s">
        <v>10</v>
      </c>
      <c r="F48" s="10" t="s">
        <v>11</v>
      </c>
      <c r="G48" s="10" t="s">
        <v>12</v>
      </c>
    </row>
    <row r="49" spans="1:7" ht="31.5">
      <c r="A49" s="48" t="s">
        <v>63</v>
      </c>
      <c r="B49" s="49" t="s">
        <v>64</v>
      </c>
      <c r="C49" s="37" t="s">
        <v>25</v>
      </c>
      <c r="D49" s="50">
        <f>'[1]Приложения 4.6'!C59</f>
        <v>0</v>
      </c>
      <c r="E49" s="50">
        <f>'[1]Приложения 4.6'!D59</f>
        <v>5872.1847040000002</v>
      </c>
      <c r="F49" s="50">
        <v>0</v>
      </c>
      <c r="G49" s="50">
        <v>0</v>
      </c>
    </row>
    <row r="50" spans="1:7">
      <c r="A50" s="51"/>
      <c r="B50" s="51"/>
      <c r="C50" s="52"/>
      <c r="D50" s="53"/>
      <c r="E50" s="53"/>
      <c r="F50" s="53"/>
    </row>
    <row r="52" spans="1:7" s="3" customFormat="1" ht="29.25" customHeight="1">
      <c r="A52" s="7" t="s">
        <v>65</v>
      </c>
      <c r="B52" s="7"/>
      <c r="C52" s="7"/>
      <c r="D52" s="7"/>
      <c r="E52" s="7"/>
      <c r="F52" s="7"/>
      <c r="G52" s="7"/>
    </row>
    <row r="53" spans="1:7" s="12" customFormat="1" ht="32.25" customHeight="1">
      <c r="A53" s="9" t="s">
        <v>6</v>
      </c>
      <c r="B53" s="9" t="s">
        <v>7</v>
      </c>
      <c r="C53" s="9" t="s">
        <v>8</v>
      </c>
      <c r="D53" s="10" t="s">
        <v>9</v>
      </c>
      <c r="E53" s="10" t="s">
        <v>10</v>
      </c>
      <c r="F53" s="10" t="s">
        <v>11</v>
      </c>
      <c r="G53" s="10" t="s">
        <v>12</v>
      </c>
    </row>
    <row r="54" spans="1:7">
      <c r="A54" s="48" t="s">
        <v>67</v>
      </c>
      <c r="B54" s="46" t="s">
        <v>66</v>
      </c>
      <c r="C54" s="37" t="s">
        <v>25</v>
      </c>
      <c r="D54" s="38">
        <f>D49+D44+D26</f>
        <v>15743.218796861893</v>
      </c>
      <c r="E54" s="38">
        <f>E49+E44+E26</f>
        <v>36500.601406588394</v>
      </c>
      <c r="F54" s="38">
        <f>F49+F44+F26</f>
        <v>34870.452415896878</v>
      </c>
      <c r="G54" s="38">
        <f>G49+G44+G26</f>
        <v>39700.010075498591</v>
      </c>
    </row>
    <row r="55" spans="1:7">
      <c r="D55" s="47"/>
      <c r="E55" s="47"/>
      <c r="F55" s="47"/>
    </row>
    <row r="56" spans="1:7">
      <c r="D56" s="47"/>
      <c r="E56" s="47"/>
      <c r="F56" s="47"/>
    </row>
    <row r="57" spans="1:7">
      <c r="D57" s="6"/>
      <c r="E57" s="6"/>
    </row>
    <row r="60" spans="1:7">
      <c r="A60" s="6"/>
      <c r="B60" s="54"/>
      <c r="C60" s="54"/>
      <c r="D60" s="54"/>
      <c r="E60" s="6"/>
      <c r="F60" s="55"/>
    </row>
    <row r="68" spans="4:5">
      <c r="D68" s="56">
        <f>D54-'[1]Приложения 4.6'!C64</f>
        <v>0</v>
      </c>
      <c r="E68" s="56">
        <f>E54-'[1]Приложения 4.6'!D64</f>
        <v>0</v>
      </c>
    </row>
  </sheetData>
  <mergeCells count="8">
    <mergeCell ref="A47:G47"/>
    <mergeCell ref="A52:G52"/>
    <mergeCell ref="A15:G15"/>
    <mergeCell ref="A29:G29"/>
    <mergeCell ref="A3:G3"/>
    <mergeCell ref="A5:G5"/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3" fitToWidth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8"/>
  <sheetViews>
    <sheetView view="pageBreakPreview" zoomScale="60" zoomScaleNormal="70" workbookViewId="0">
      <selection activeCell="H1" sqref="H1:H65536"/>
    </sheetView>
  </sheetViews>
  <sheetFormatPr defaultRowHeight="15.75"/>
  <cols>
    <col min="1" max="1" width="6" style="26" customWidth="1"/>
    <col min="2" max="2" width="58.140625" style="26" customWidth="1"/>
    <col min="3" max="3" width="11" style="26" customWidth="1"/>
    <col min="4" max="4" width="16.5703125" style="26" customWidth="1"/>
    <col min="5" max="5" width="16.140625" style="26" customWidth="1"/>
    <col min="6" max="7" width="13.140625" style="26" customWidth="1"/>
    <col min="8" max="8" width="2.5703125" style="26" customWidth="1"/>
    <col min="9" max="9" width="6" style="26" customWidth="1"/>
    <col min="10" max="10" width="58.140625" style="26" customWidth="1"/>
    <col min="11" max="11" width="11" style="26" customWidth="1"/>
    <col min="12" max="12" width="16.5703125" style="26" customWidth="1"/>
    <col min="13" max="13" width="16.140625" style="26" customWidth="1"/>
    <col min="14" max="15" width="13.140625" style="26" customWidth="1"/>
    <col min="16" max="16" width="2.5703125" style="26" customWidth="1"/>
    <col min="17" max="17" width="6" style="26" customWidth="1"/>
    <col min="18" max="18" width="58.140625" style="26" customWidth="1"/>
    <col min="19" max="19" width="11" style="26" customWidth="1"/>
    <col min="20" max="20" width="16.5703125" style="26" customWidth="1"/>
    <col min="21" max="21" width="16.140625" style="26" customWidth="1"/>
    <col min="22" max="23" width="13.140625" style="26" customWidth="1"/>
    <col min="24" max="16384" width="9.140625" style="6"/>
  </cols>
  <sheetData>
    <row r="1" spans="1:23" s="3" customFormat="1" ht="18.75" customHeight="1">
      <c r="A1" s="1" t="s">
        <v>0</v>
      </c>
      <c r="B1" s="1"/>
      <c r="C1" s="1"/>
      <c r="D1" s="1"/>
      <c r="E1" s="1"/>
      <c r="F1" s="1"/>
      <c r="G1" s="1"/>
      <c r="H1" s="2"/>
      <c r="I1" s="1" t="s">
        <v>0</v>
      </c>
      <c r="J1" s="1"/>
      <c r="K1" s="1"/>
      <c r="L1" s="1"/>
      <c r="M1" s="1"/>
      <c r="N1" s="1"/>
      <c r="O1" s="1"/>
      <c r="P1" s="2"/>
      <c r="Q1" s="1" t="s">
        <v>0</v>
      </c>
      <c r="R1" s="1"/>
      <c r="S1" s="1"/>
      <c r="T1" s="1"/>
      <c r="U1" s="1"/>
      <c r="V1" s="1"/>
      <c r="W1" s="1"/>
    </row>
    <row r="2" spans="1:23" s="3" customFormat="1" ht="18.75" customHeight="1">
      <c r="A2" s="1" t="s">
        <v>1</v>
      </c>
      <c r="B2" s="1"/>
      <c r="C2" s="1"/>
      <c r="D2" s="1"/>
      <c r="E2" s="1"/>
      <c r="F2" s="1"/>
      <c r="G2" s="1"/>
      <c r="H2" s="2"/>
      <c r="I2" s="1" t="s">
        <v>1</v>
      </c>
      <c r="J2" s="1"/>
      <c r="K2" s="1"/>
      <c r="L2" s="1"/>
      <c r="M2" s="1"/>
      <c r="N2" s="1"/>
      <c r="O2" s="1"/>
      <c r="P2" s="2"/>
      <c r="Q2" s="1" t="s">
        <v>1</v>
      </c>
      <c r="R2" s="1"/>
      <c r="S2" s="1"/>
      <c r="T2" s="1"/>
      <c r="U2" s="1"/>
      <c r="V2" s="1"/>
      <c r="W2" s="1"/>
    </row>
    <row r="3" spans="1:23" s="3" customFormat="1" ht="18.75" customHeight="1">
      <c r="A3" s="1" t="s">
        <v>3</v>
      </c>
      <c r="B3" s="1"/>
      <c r="C3" s="1"/>
      <c r="D3" s="1"/>
      <c r="E3" s="1"/>
      <c r="F3" s="1"/>
      <c r="G3" s="1"/>
      <c r="H3" s="2"/>
      <c r="I3" s="1" t="s">
        <v>4</v>
      </c>
      <c r="J3" s="1"/>
      <c r="K3" s="1"/>
      <c r="L3" s="1"/>
      <c r="M3" s="1"/>
      <c r="N3" s="1"/>
      <c r="O3" s="1"/>
      <c r="P3" s="2"/>
      <c r="Q3" s="1"/>
      <c r="R3" s="1"/>
      <c r="S3" s="1"/>
      <c r="T3" s="1"/>
      <c r="U3" s="1"/>
      <c r="V3" s="1"/>
      <c r="W3" s="1"/>
    </row>
    <row r="4" spans="1:23" ht="30" customHeight="1">
      <c r="A4" s="4"/>
      <c r="B4" s="5"/>
      <c r="C4" s="5"/>
      <c r="D4" s="5"/>
      <c r="E4" s="5"/>
      <c r="F4" s="5"/>
      <c r="G4" s="5"/>
      <c r="H4" s="5"/>
      <c r="I4" s="4"/>
      <c r="J4" s="5"/>
      <c r="K4" s="5"/>
      <c r="L4" s="5"/>
      <c r="M4" s="5"/>
      <c r="N4" s="5"/>
      <c r="O4" s="5"/>
      <c r="P4" s="5"/>
      <c r="Q4" s="4"/>
      <c r="R4" s="5"/>
      <c r="S4" s="5"/>
      <c r="T4" s="5"/>
      <c r="U4" s="5"/>
      <c r="V4" s="5"/>
      <c r="W4" s="5"/>
    </row>
    <row r="5" spans="1:23" s="3" customFormat="1" ht="29.25" customHeight="1">
      <c r="A5" s="7" t="s">
        <v>5</v>
      </c>
      <c r="B5" s="7"/>
      <c r="C5" s="7"/>
      <c r="D5" s="7"/>
      <c r="E5" s="7"/>
      <c r="F5" s="7"/>
      <c r="G5" s="7"/>
      <c r="H5" s="8"/>
      <c r="I5" s="7" t="s">
        <v>5</v>
      </c>
      <c r="J5" s="7"/>
      <c r="K5" s="7"/>
      <c r="L5" s="7"/>
      <c r="M5" s="7"/>
      <c r="N5" s="7"/>
      <c r="O5" s="7"/>
      <c r="P5" s="8"/>
      <c r="Q5" s="7" t="s">
        <v>5</v>
      </c>
      <c r="R5" s="7"/>
      <c r="S5" s="7"/>
      <c r="T5" s="7"/>
      <c r="U5" s="7"/>
      <c r="V5" s="7"/>
      <c r="W5" s="7"/>
    </row>
    <row r="6" spans="1:23" s="12" customFormat="1" ht="32.25" customHeight="1">
      <c r="A6" s="9" t="s">
        <v>6</v>
      </c>
      <c r="B6" s="9" t="s">
        <v>7</v>
      </c>
      <c r="C6" s="9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1"/>
      <c r="I6" s="9" t="s">
        <v>6</v>
      </c>
      <c r="J6" s="9" t="s">
        <v>7</v>
      </c>
      <c r="K6" s="9" t="s">
        <v>8</v>
      </c>
      <c r="L6" s="10" t="s">
        <v>9</v>
      </c>
      <c r="M6" s="10" t="s">
        <v>10</v>
      </c>
      <c r="N6" s="10" t="s">
        <v>11</v>
      </c>
      <c r="O6" s="10" t="s">
        <v>12</v>
      </c>
      <c r="P6" s="11"/>
      <c r="Q6" s="9" t="s">
        <v>6</v>
      </c>
      <c r="R6" s="9" t="s">
        <v>7</v>
      </c>
      <c r="S6" s="9" t="s">
        <v>8</v>
      </c>
      <c r="T6" s="10" t="s">
        <v>9</v>
      </c>
      <c r="U6" s="10" t="s">
        <v>10</v>
      </c>
      <c r="V6" s="10" t="s">
        <v>11</v>
      </c>
      <c r="W6" s="10" t="s">
        <v>12</v>
      </c>
    </row>
    <row r="7" spans="1:23">
      <c r="A7" s="13">
        <v>1</v>
      </c>
      <c r="B7" s="14" t="s">
        <v>13</v>
      </c>
      <c r="C7" s="15" t="s">
        <v>14</v>
      </c>
      <c r="D7" s="16" t="s">
        <v>15</v>
      </c>
      <c r="E7" s="17">
        <v>0.15</v>
      </c>
      <c r="F7" s="17">
        <f>E7</f>
        <v>0.15</v>
      </c>
      <c r="G7" s="17">
        <f>E7</f>
        <v>0.15</v>
      </c>
      <c r="H7" s="5"/>
      <c r="I7" s="13">
        <v>1</v>
      </c>
      <c r="J7" s="14" t="s">
        <v>13</v>
      </c>
      <c r="K7" s="15" t="s">
        <v>14</v>
      </c>
      <c r="L7" s="16" t="s">
        <v>15</v>
      </c>
      <c r="M7" s="17">
        <v>0.15</v>
      </c>
      <c r="N7" s="17">
        <f>M7</f>
        <v>0.15</v>
      </c>
      <c r="O7" s="17">
        <f>M7</f>
        <v>0.15</v>
      </c>
      <c r="P7" s="5"/>
      <c r="Q7" s="13">
        <v>1</v>
      </c>
      <c r="R7" s="14" t="s">
        <v>13</v>
      </c>
      <c r="S7" s="15" t="s">
        <v>14</v>
      </c>
      <c r="T7" s="16" t="s">
        <v>15</v>
      </c>
      <c r="U7" s="17">
        <v>0.15</v>
      </c>
      <c r="V7" s="17">
        <f>U7</f>
        <v>0.15</v>
      </c>
      <c r="W7" s="17">
        <f>U7</f>
        <v>0.15</v>
      </c>
    </row>
    <row r="8" spans="1:23">
      <c r="A8" s="13">
        <v>2</v>
      </c>
      <c r="B8" s="14" t="s">
        <v>16</v>
      </c>
      <c r="C8" s="15" t="s">
        <v>14</v>
      </c>
      <c r="D8" s="16" t="s">
        <v>15</v>
      </c>
      <c r="E8" s="18">
        <v>0.01</v>
      </c>
      <c r="F8" s="18">
        <v>0.01</v>
      </c>
      <c r="G8" s="18">
        <v>0.01</v>
      </c>
      <c r="H8" s="5"/>
      <c r="I8" s="13">
        <v>2</v>
      </c>
      <c r="J8" s="14" t="s">
        <v>16</v>
      </c>
      <c r="K8" s="15" t="s">
        <v>14</v>
      </c>
      <c r="L8" s="16" t="s">
        <v>15</v>
      </c>
      <c r="M8" s="18">
        <v>0.01</v>
      </c>
      <c r="N8" s="18">
        <v>0.01</v>
      </c>
      <c r="O8" s="18">
        <v>0.01</v>
      </c>
      <c r="P8" s="5"/>
      <c r="Q8" s="13">
        <v>2</v>
      </c>
      <c r="R8" s="14" t="s">
        <v>16</v>
      </c>
      <c r="S8" s="15" t="s">
        <v>14</v>
      </c>
      <c r="T8" s="16" t="s">
        <v>15</v>
      </c>
      <c r="U8" s="18">
        <v>0.01</v>
      </c>
      <c r="V8" s="18">
        <v>0.01</v>
      </c>
      <c r="W8" s="18">
        <v>0.01</v>
      </c>
    </row>
    <row r="9" spans="1:23">
      <c r="A9" s="13">
        <v>3</v>
      </c>
      <c r="B9" s="14" t="s">
        <v>17</v>
      </c>
      <c r="C9" s="15" t="s">
        <v>18</v>
      </c>
      <c r="D9" s="19">
        <f>'[1]Приложение 3.1'!K9</f>
        <v>0.95499999999999996</v>
      </c>
      <c r="E9" s="19">
        <f>'[1]Приложение 3.1'!L9</f>
        <v>0.95499999999999996</v>
      </c>
      <c r="F9" s="19">
        <f>E9</f>
        <v>0.95499999999999996</v>
      </c>
      <c r="G9" s="19">
        <f>F9</f>
        <v>0.95499999999999996</v>
      </c>
      <c r="H9" s="5"/>
      <c r="I9" s="13">
        <v>3</v>
      </c>
      <c r="J9" s="14" t="s">
        <v>17</v>
      </c>
      <c r="K9" s="15" t="s">
        <v>18</v>
      </c>
      <c r="L9" s="19">
        <f>'[1]Приложение 3.1'!R9</f>
        <v>0.1905</v>
      </c>
      <c r="M9" s="19">
        <f>'[1]Приложение 3.1'!S9</f>
        <v>0.1905</v>
      </c>
      <c r="N9" s="19">
        <f>M9</f>
        <v>0.1905</v>
      </c>
      <c r="O9" s="19">
        <f>N9</f>
        <v>0.1905</v>
      </c>
      <c r="P9" s="5"/>
      <c r="Q9" s="13">
        <v>3</v>
      </c>
      <c r="R9" s="14" t="s">
        <v>17</v>
      </c>
      <c r="S9" s="15" t="s">
        <v>18</v>
      </c>
      <c r="T9" s="19" t="e">
        <f>#REF!+D9+L9</f>
        <v>#REF!</v>
      </c>
      <c r="U9" s="19" t="e">
        <f>#REF!+E9+M9</f>
        <v>#REF!</v>
      </c>
      <c r="V9" s="19" t="e">
        <f>U9</f>
        <v>#REF!</v>
      </c>
      <c r="W9" s="19" t="e">
        <f>V9</f>
        <v>#REF!</v>
      </c>
    </row>
    <row r="10" spans="1:23">
      <c r="A10" s="13">
        <v>4</v>
      </c>
      <c r="B10" s="14" t="s">
        <v>19</v>
      </c>
      <c r="C10" s="15" t="s">
        <v>14</v>
      </c>
      <c r="D10" s="16" t="s">
        <v>15</v>
      </c>
      <c r="E10" s="20">
        <f>E9/D9-100%</f>
        <v>0</v>
      </c>
      <c r="F10" s="18">
        <f>F9/E9-100%</f>
        <v>0</v>
      </c>
      <c r="G10" s="18">
        <f>G9/F9-100%</f>
        <v>0</v>
      </c>
      <c r="H10" s="5"/>
      <c r="I10" s="13">
        <v>4</v>
      </c>
      <c r="J10" s="14" t="s">
        <v>19</v>
      </c>
      <c r="K10" s="15" t="s">
        <v>14</v>
      </c>
      <c r="L10" s="16" t="s">
        <v>15</v>
      </c>
      <c r="M10" s="20">
        <f>M9/L9-100%</f>
        <v>0</v>
      </c>
      <c r="N10" s="18">
        <f>N9/M9-100%</f>
        <v>0</v>
      </c>
      <c r="O10" s="18">
        <f>O9/N9-100%</f>
        <v>0</v>
      </c>
      <c r="P10" s="5"/>
      <c r="Q10" s="13">
        <v>4</v>
      </c>
      <c r="R10" s="14" t="s">
        <v>19</v>
      </c>
      <c r="S10" s="15" t="s">
        <v>14</v>
      </c>
      <c r="T10" s="16" t="s">
        <v>15</v>
      </c>
      <c r="U10" s="20" t="e">
        <f>U9/T9-100%</f>
        <v>#REF!</v>
      </c>
      <c r="V10" s="18" t="e">
        <f>V9/U9-100%</f>
        <v>#REF!</v>
      </c>
      <c r="W10" s="18" t="e">
        <f>W9/V9-100%</f>
        <v>#REF!</v>
      </c>
    </row>
    <row r="11" spans="1:23" ht="18" customHeight="1">
      <c r="A11" s="13">
        <v>5</v>
      </c>
      <c r="B11" s="21" t="s">
        <v>20</v>
      </c>
      <c r="C11" s="22"/>
      <c r="D11" s="16" t="s">
        <v>15</v>
      </c>
      <c r="E11" s="16">
        <v>0.75</v>
      </c>
      <c r="F11" s="16">
        <v>0.75</v>
      </c>
      <c r="G11" s="16">
        <v>0.75</v>
      </c>
      <c r="H11" s="5"/>
      <c r="I11" s="13">
        <v>5</v>
      </c>
      <c r="J11" s="21" t="s">
        <v>20</v>
      </c>
      <c r="K11" s="22"/>
      <c r="L11" s="16" t="s">
        <v>15</v>
      </c>
      <c r="M11" s="16">
        <v>0.75</v>
      </c>
      <c r="N11" s="16">
        <v>0.75</v>
      </c>
      <c r="O11" s="16">
        <v>0.75</v>
      </c>
      <c r="P11" s="5"/>
      <c r="Q11" s="13">
        <v>5</v>
      </c>
      <c r="R11" s="21" t="s">
        <v>20</v>
      </c>
      <c r="S11" s="22"/>
      <c r="T11" s="16" t="s">
        <v>15</v>
      </c>
      <c r="U11" s="16">
        <v>0.75</v>
      </c>
      <c r="V11" s="16">
        <v>0.75</v>
      </c>
      <c r="W11" s="16">
        <v>0.75</v>
      </c>
    </row>
    <row r="12" spans="1:23">
      <c r="A12" s="13">
        <v>6</v>
      </c>
      <c r="B12" s="23" t="s">
        <v>21</v>
      </c>
      <c r="C12" s="22"/>
      <c r="D12" s="16" t="s">
        <v>15</v>
      </c>
      <c r="E12" s="24">
        <f>(1+E7)*(1-E8)*(1+E10*E11)</f>
        <v>1.1384999999999998</v>
      </c>
      <c r="F12" s="24">
        <f>(1+F7)*(1-F8)*(1+F10*F11)</f>
        <v>1.1384999999999998</v>
      </c>
      <c r="G12" s="24">
        <f>(1+G7)*(1-G8)*(1+G10*G11)</f>
        <v>1.1384999999999998</v>
      </c>
      <c r="H12" s="5"/>
      <c r="I12" s="13">
        <v>6</v>
      </c>
      <c r="J12" s="23" t="s">
        <v>21</v>
      </c>
      <c r="K12" s="22"/>
      <c r="L12" s="16" t="s">
        <v>15</v>
      </c>
      <c r="M12" s="24">
        <f>(1+M7)*(1-M8)*(1+M10*M11)</f>
        <v>1.1384999999999998</v>
      </c>
      <c r="N12" s="24">
        <f>(1+N7)*(1-N8)*(1+N10*N11)</f>
        <v>1.1384999999999998</v>
      </c>
      <c r="O12" s="24">
        <f>(1+O7)*(1-O8)*(1+O10*O11)</f>
        <v>1.1384999999999998</v>
      </c>
      <c r="P12" s="5"/>
      <c r="Q12" s="13">
        <v>6</v>
      </c>
      <c r="R12" s="23" t="s">
        <v>21</v>
      </c>
      <c r="S12" s="22"/>
      <c r="T12" s="16" t="s">
        <v>15</v>
      </c>
      <c r="U12" s="24" t="e">
        <f>(1+U7)*(1-U8)*(1+U10*U11)</f>
        <v>#REF!</v>
      </c>
      <c r="V12" s="24" t="e">
        <f>(1+V7)*(1-V8)*(1+V10*V11)</f>
        <v>#REF!</v>
      </c>
      <c r="W12" s="24" t="e">
        <f>(1+W7)*(1-W8)*(1+W10*W11)</f>
        <v>#REF!</v>
      </c>
    </row>
    <row r="13" spans="1:23" ht="13.5" customHeight="1">
      <c r="A13" s="4"/>
      <c r="B13" s="5"/>
      <c r="C13" s="5"/>
      <c r="D13" s="5"/>
      <c r="E13" s="5"/>
      <c r="F13" s="5"/>
      <c r="G13" s="5"/>
      <c r="H13" s="5"/>
      <c r="I13" s="4"/>
      <c r="J13" s="5"/>
      <c r="K13" s="5"/>
      <c r="L13" s="5"/>
      <c r="M13" s="5"/>
      <c r="N13" s="5"/>
      <c r="O13" s="5"/>
      <c r="P13" s="5"/>
      <c r="Q13" s="4"/>
      <c r="R13" s="5"/>
      <c r="S13" s="5"/>
      <c r="T13" s="5"/>
      <c r="U13" s="5"/>
      <c r="V13" s="5"/>
      <c r="W13" s="5"/>
    </row>
    <row r="14" spans="1:23" ht="13.5" customHeight="1">
      <c r="A14" s="25"/>
      <c r="B14" s="25"/>
      <c r="C14" s="25"/>
      <c r="D14" s="25"/>
      <c r="E14" s="25"/>
      <c r="G14" s="25"/>
      <c r="H14" s="25"/>
      <c r="I14" s="25"/>
      <c r="J14" s="25"/>
      <c r="K14" s="25"/>
      <c r="L14" s="25"/>
      <c r="M14" s="25"/>
      <c r="O14" s="25"/>
      <c r="P14" s="25"/>
      <c r="Q14" s="25"/>
      <c r="R14" s="25"/>
      <c r="S14" s="25"/>
      <c r="T14" s="25"/>
      <c r="U14" s="25"/>
      <c r="W14" s="25"/>
    </row>
    <row r="15" spans="1:23" s="3" customFormat="1" ht="29.25" customHeight="1">
      <c r="A15" s="7" t="s">
        <v>22</v>
      </c>
      <c r="B15" s="7"/>
      <c r="C15" s="7"/>
      <c r="D15" s="7"/>
      <c r="E15" s="7"/>
      <c r="F15" s="7"/>
      <c r="G15" s="7"/>
      <c r="H15" s="8"/>
      <c r="I15" s="7" t="s">
        <v>22</v>
      </c>
      <c r="J15" s="7"/>
      <c r="K15" s="7"/>
      <c r="L15" s="7"/>
      <c r="M15" s="7"/>
      <c r="N15" s="7"/>
      <c r="O15" s="7"/>
      <c r="P15" s="8"/>
      <c r="Q15" s="7" t="s">
        <v>22</v>
      </c>
      <c r="R15" s="7"/>
      <c r="S15" s="7"/>
      <c r="T15" s="7"/>
      <c r="U15" s="7"/>
      <c r="V15" s="7"/>
      <c r="W15" s="7"/>
    </row>
    <row r="16" spans="1:23" s="12" customFormat="1" ht="32.25" customHeight="1">
      <c r="A16" s="9" t="s">
        <v>6</v>
      </c>
      <c r="B16" s="9" t="s">
        <v>7</v>
      </c>
      <c r="C16" s="9" t="s">
        <v>8</v>
      </c>
      <c r="D16" s="10" t="s">
        <v>9</v>
      </c>
      <c r="E16" s="10" t="s">
        <v>10</v>
      </c>
      <c r="F16" s="10" t="s">
        <v>11</v>
      </c>
      <c r="G16" s="10" t="s">
        <v>12</v>
      </c>
      <c r="H16" s="11"/>
      <c r="I16" s="9" t="s">
        <v>6</v>
      </c>
      <c r="J16" s="9" t="s">
        <v>7</v>
      </c>
      <c r="K16" s="9" t="s">
        <v>8</v>
      </c>
      <c r="L16" s="10" t="s">
        <v>9</v>
      </c>
      <c r="M16" s="10" t="s">
        <v>10</v>
      </c>
      <c r="N16" s="10" t="s">
        <v>11</v>
      </c>
      <c r="O16" s="10" t="s">
        <v>12</v>
      </c>
      <c r="P16" s="11"/>
      <c r="Q16" s="9" t="s">
        <v>6</v>
      </c>
      <c r="R16" s="9" t="s">
        <v>7</v>
      </c>
      <c r="S16" s="9" t="s">
        <v>8</v>
      </c>
      <c r="T16" s="10" t="s">
        <v>9</v>
      </c>
      <c r="U16" s="10" t="s">
        <v>10</v>
      </c>
      <c r="V16" s="10" t="s">
        <v>11</v>
      </c>
      <c r="W16" s="10" t="s">
        <v>12</v>
      </c>
    </row>
    <row r="17" spans="1:23">
      <c r="A17" s="27" t="s">
        <v>23</v>
      </c>
      <c r="B17" s="28" t="s">
        <v>24</v>
      </c>
      <c r="C17" s="29" t="s">
        <v>25</v>
      </c>
      <c r="D17" s="30">
        <f>'[1]Приложения 4.6'!H10</f>
        <v>1901.5</v>
      </c>
      <c r="E17" s="30">
        <f>'[1]Приложения 4.6'!I10</f>
        <v>3132.2102932500006</v>
      </c>
      <c r="F17" s="30">
        <f>E17*$F$12</f>
        <v>3566.0214188651253</v>
      </c>
      <c r="G17" s="30">
        <f>F17*$G$12</f>
        <v>4059.9153853779444</v>
      </c>
      <c r="H17" s="31"/>
      <c r="I17" s="27" t="s">
        <v>23</v>
      </c>
      <c r="J17" s="28" t="s">
        <v>24</v>
      </c>
      <c r="K17" s="29" t="s">
        <v>25</v>
      </c>
      <c r="L17" s="30">
        <f>'[1]Приложения 4.6'!M10</f>
        <v>0</v>
      </c>
      <c r="M17" s="30">
        <f>'[1]Приложения 4.6'!N10</f>
        <v>1090.5860644166669</v>
      </c>
      <c r="N17" s="30" t="e">
        <f>M17*#REF!</f>
        <v>#REF!</v>
      </c>
      <c r="O17" s="30" t="e">
        <f>N17*#REF!</f>
        <v>#REF!</v>
      </c>
      <c r="P17" s="31"/>
      <c r="Q17" s="27" t="s">
        <v>23</v>
      </c>
      <c r="R17" s="28" t="s">
        <v>24</v>
      </c>
      <c r="S17" s="29" t="s">
        <v>25</v>
      </c>
      <c r="T17" s="30" t="e">
        <f>#REF!+D17+L17</f>
        <v>#REF!</v>
      </c>
      <c r="U17" s="30" t="e">
        <f>#REF!+E17+M17</f>
        <v>#REF!</v>
      </c>
      <c r="V17" s="30" t="e">
        <f>U17*#REF!</f>
        <v>#REF!</v>
      </c>
      <c r="W17" s="30" t="e">
        <f>V17*#REF!</f>
        <v>#REF!</v>
      </c>
    </row>
    <row r="18" spans="1:23">
      <c r="A18" s="27" t="s">
        <v>26</v>
      </c>
      <c r="B18" s="28" t="s">
        <v>27</v>
      </c>
      <c r="C18" s="29" t="s">
        <v>25</v>
      </c>
      <c r="D18" s="30">
        <f>'[1]Приложения 4.6'!H20</f>
        <v>10260.195765712064</v>
      </c>
      <c r="E18" s="30">
        <f>'[1]Приложения 4.6'!I20</f>
        <v>15938.689604297568</v>
      </c>
      <c r="F18" s="30">
        <f t="shared" ref="F18:F25" si="0">E18*$F$12</f>
        <v>18146.198114492778</v>
      </c>
      <c r="G18" s="30">
        <f t="shared" ref="G18:G25" si="1">F18*$G$12</f>
        <v>20659.446553350026</v>
      </c>
      <c r="H18" s="31"/>
      <c r="I18" s="27" t="s">
        <v>26</v>
      </c>
      <c r="J18" s="28" t="s">
        <v>27</v>
      </c>
      <c r="K18" s="29" t="s">
        <v>25</v>
      </c>
      <c r="L18" s="30">
        <f>'[1]Приложения 4.6'!M20</f>
        <v>0</v>
      </c>
      <c r="M18" s="30">
        <f>'[1]Приложения 4.6'!N20</f>
        <v>5884.165649112696</v>
      </c>
      <c r="N18" s="30" t="e">
        <f>M18*#REF!</f>
        <v>#REF!</v>
      </c>
      <c r="O18" s="30" t="e">
        <f>N18*#REF!</f>
        <v>#REF!</v>
      </c>
      <c r="P18" s="31"/>
      <c r="Q18" s="27" t="s">
        <v>26</v>
      </c>
      <c r="R18" s="28" t="s">
        <v>27</v>
      </c>
      <c r="S18" s="29" t="s">
        <v>25</v>
      </c>
      <c r="T18" s="30" t="e">
        <f>#REF!+D18+L18</f>
        <v>#REF!</v>
      </c>
      <c r="U18" s="30" t="e">
        <f>#REF!+E18+M18</f>
        <v>#REF!</v>
      </c>
      <c r="V18" s="30" t="e">
        <f>U18*#REF!</f>
        <v>#REF!</v>
      </c>
      <c r="W18" s="30" t="e">
        <f>V18*#REF!</f>
        <v>#REF!</v>
      </c>
    </row>
    <row r="19" spans="1:23" ht="31.5">
      <c r="A19" s="27" t="s">
        <v>28</v>
      </c>
      <c r="B19" s="32" t="s">
        <v>29</v>
      </c>
      <c r="C19" s="29" t="s">
        <v>25</v>
      </c>
      <c r="D19" s="30">
        <f>'[1]Приложения 4.6'!H22</f>
        <v>5759.14</v>
      </c>
      <c r="E19" s="30">
        <f>'[1]Приложения 4.6'!I22</f>
        <v>1729.046</v>
      </c>
      <c r="F19" s="30">
        <f t="shared" si="0"/>
        <v>1968.5188709999998</v>
      </c>
      <c r="G19" s="30">
        <f t="shared" si="1"/>
        <v>2241.1587346334995</v>
      </c>
      <c r="H19" s="25"/>
      <c r="I19" s="27" t="s">
        <v>28</v>
      </c>
      <c r="J19" s="32" t="s">
        <v>29</v>
      </c>
      <c r="K19" s="29" t="s">
        <v>25</v>
      </c>
      <c r="L19" s="30">
        <f>'[1]Приложения 4.6'!M22</f>
        <v>0</v>
      </c>
      <c r="M19" s="30">
        <f>'[1]Приложения 4.6'!N22</f>
        <v>1938.5229999999999</v>
      </c>
      <c r="N19" s="30" t="e">
        <f>M19*#REF!</f>
        <v>#REF!</v>
      </c>
      <c r="O19" s="30" t="e">
        <f>N19*#REF!</f>
        <v>#REF!</v>
      </c>
      <c r="P19" s="25"/>
      <c r="Q19" s="27" t="s">
        <v>28</v>
      </c>
      <c r="R19" s="32" t="s">
        <v>29</v>
      </c>
      <c r="S19" s="29" t="s">
        <v>25</v>
      </c>
      <c r="T19" s="30" t="e">
        <f>#REF!+D19+L19</f>
        <v>#REF!</v>
      </c>
      <c r="U19" s="30" t="e">
        <f>#REF!+E19+M19</f>
        <v>#REF!</v>
      </c>
      <c r="V19" s="30" t="e">
        <f>U19*#REF!</f>
        <v>#REF!</v>
      </c>
      <c r="W19" s="30" t="e">
        <f>V19*#REF!</f>
        <v>#REF!</v>
      </c>
    </row>
    <row r="20" spans="1:23" ht="70.5" customHeight="1">
      <c r="A20" s="27" t="s">
        <v>30</v>
      </c>
      <c r="B20" s="33" t="s">
        <v>31</v>
      </c>
      <c r="C20" s="29" t="s">
        <v>25</v>
      </c>
      <c r="D20" s="30">
        <f>'[1]Приложения 4.6'!H25</f>
        <v>170</v>
      </c>
      <c r="E20" s="30">
        <f>'[1]Приложения 4.6'!I25</f>
        <v>145</v>
      </c>
      <c r="F20" s="30">
        <f t="shared" si="0"/>
        <v>165.08249999999998</v>
      </c>
      <c r="G20" s="30">
        <f t="shared" si="1"/>
        <v>187.94642624999994</v>
      </c>
      <c r="H20" s="34"/>
      <c r="I20" s="27" t="s">
        <v>30</v>
      </c>
      <c r="J20" s="33" t="s">
        <v>31</v>
      </c>
      <c r="K20" s="29" t="s">
        <v>25</v>
      </c>
      <c r="L20" s="30">
        <f>'[1]Приложения 4.6'!M25</f>
        <v>0</v>
      </c>
      <c r="M20" s="30">
        <f>'[1]Приложения 4.6'!N25</f>
        <v>290</v>
      </c>
      <c r="N20" s="30" t="e">
        <f>M20*#REF!</f>
        <v>#REF!</v>
      </c>
      <c r="O20" s="30" t="e">
        <f>N20*#REF!</f>
        <v>#REF!</v>
      </c>
      <c r="P20" s="34"/>
      <c r="Q20" s="27" t="s">
        <v>30</v>
      </c>
      <c r="R20" s="33" t="s">
        <v>31</v>
      </c>
      <c r="S20" s="29" t="s">
        <v>25</v>
      </c>
      <c r="T20" s="30" t="e">
        <f>#REF!+D20+L20</f>
        <v>#REF!</v>
      </c>
      <c r="U20" s="30" t="e">
        <f>#REF!+E20+M20</f>
        <v>#REF!</v>
      </c>
      <c r="V20" s="30" t="e">
        <f>U20*#REF!</f>
        <v>#REF!</v>
      </c>
      <c r="W20" s="30" t="e">
        <f>V20*#REF!</f>
        <v>#REF!</v>
      </c>
    </row>
    <row r="21" spans="1:23" ht="84.75" customHeight="1">
      <c r="A21" s="27" t="s">
        <v>32</v>
      </c>
      <c r="B21" s="33" t="s">
        <v>33</v>
      </c>
      <c r="C21" s="29" t="s">
        <v>25</v>
      </c>
      <c r="D21" s="30">
        <f>'[1]Приложения 4.6'!H27</f>
        <v>641.44000000000005</v>
      </c>
      <c r="E21" s="30">
        <f>'[1]Приложения 4.6'!I27</f>
        <v>4615.8628587468929</v>
      </c>
      <c r="F21" s="30">
        <f t="shared" si="0"/>
        <v>5255.1598646833372</v>
      </c>
      <c r="G21" s="30">
        <f t="shared" si="1"/>
        <v>5982.9995059419789</v>
      </c>
      <c r="H21" s="34"/>
      <c r="I21" s="27" t="s">
        <v>32</v>
      </c>
      <c r="J21" s="33" t="s">
        <v>33</v>
      </c>
      <c r="K21" s="29" t="s">
        <v>25</v>
      </c>
      <c r="L21" s="30">
        <f>'[1]Приложения 4.6'!M27</f>
        <v>0</v>
      </c>
      <c r="M21" s="30">
        <f>'[1]Приложения 4.6'!N27</f>
        <v>1482.7452467009416</v>
      </c>
      <c r="N21" s="30" t="e">
        <f>M21*#REF!</f>
        <v>#REF!</v>
      </c>
      <c r="O21" s="30" t="e">
        <f>N21*#REF!</f>
        <v>#REF!</v>
      </c>
      <c r="P21" s="34"/>
      <c r="Q21" s="27" t="s">
        <v>32</v>
      </c>
      <c r="R21" s="33" t="s">
        <v>33</v>
      </c>
      <c r="S21" s="29" t="s">
        <v>25</v>
      </c>
      <c r="T21" s="30" t="e">
        <f>#REF!+D21+L21</f>
        <v>#REF!</v>
      </c>
      <c r="U21" s="30" t="e">
        <f>#REF!+E21+M21</f>
        <v>#REF!</v>
      </c>
      <c r="V21" s="30" t="e">
        <f>U21*#REF!</f>
        <v>#REF!</v>
      </c>
      <c r="W21" s="30" t="e">
        <f>V21*#REF!</f>
        <v>#REF!</v>
      </c>
    </row>
    <row r="22" spans="1:23">
      <c r="A22" s="27" t="s">
        <v>34</v>
      </c>
      <c r="B22" s="33" t="s">
        <v>35</v>
      </c>
      <c r="C22" s="29" t="s">
        <v>25</v>
      </c>
      <c r="D22" s="30">
        <f>'[1]Приложения 4.6'!H38</f>
        <v>0</v>
      </c>
      <c r="E22" s="30">
        <f>'[1]Приложения 4.6'!I38</f>
        <v>69</v>
      </c>
      <c r="F22" s="30">
        <f t="shared" si="0"/>
        <v>78.556499999999986</v>
      </c>
      <c r="G22" s="30">
        <f t="shared" si="1"/>
        <v>89.436575249999976</v>
      </c>
      <c r="H22" s="34"/>
      <c r="I22" s="27" t="s">
        <v>34</v>
      </c>
      <c r="J22" s="33" t="s">
        <v>35</v>
      </c>
      <c r="K22" s="29" t="s">
        <v>25</v>
      </c>
      <c r="L22" s="30">
        <f>'[1]Приложения 4.6'!M38</f>
        <v>0</v>
      </c>
      <c r="M22" s="30">
        <f>'[1]Приложения 4.6'!N38</f>
        <v>23</v>
      </c>
      <c r="N22" s="30" t="e">
        <f>M22*#REF!</f>
        <v>#REF!</v>
      </c>
      <c r="O22" s="30" t="e">
        <f>N22*#REF!</f>
        <v>#REF!</v>
      </c>
      <c r="P22" s="34"/>
      <c r="Q22" s="27" t="s">
        <v>34</v>
      </c>
      <c r="R22" s="33" t="s">
        <v>35</v>
      </c>
      <c r="S22" s="29" t="s">
        <v>25</v>
      </c>
      <c r="T22" s="30" t="e">
        <f>#REF!+D22+L22</f>
        <v>#REF!</v>
      </c>
      <c r="U22" s="30" t="e">
        <f>#REF!+E22+M22</f>
        <v>#REF!</v>
      </c>
      <c r="V22" s="30" t="e">
        <f>U22*#REF!</f>
        <v>#REF!</v>
      </c>
      <c r="W22" s="30" t="e">
        <f>V22*#REF!</f>
        <v>#REF!</v>
      </c>
    </row>
    <row r="23" spans="1:23" ht="47.25">
      <c r="A23" s="27" t="s">
        <v>36</v>
      </c>
      <c r="B23" s="33" t="s">
        <v>37</v>
      </c>
      <c r="C23" s="29" t="s">
        <v>25</v>
      </c>
      <c r="D23" s="30">
        <f>'[1]Приложения 4.6'!H39</f>
        <v>0</v>
      </c>
      <c r="E23" s="30">
        <f>'[1]Приложения 4.6'!I39</f>
        <v>1409</v>
      </c>
      <c r="F23" s="30">
        <f t="shared" si="0"/>
        <v>1604.1464999999998</v>
      </c>
      <c r="G23" s="30">
        <f t="shared" si="1"/>
        <v>1826.3207902499996</v>
      </c>
      <c r="H23" s="34"/>
      <c r="I23" s="27" t="s">
        <v>36</v>
      </c>
      <c r="J23" s="33" t="s">
        <v>37</v>
      </c>
      <c r="K23" s="29" t="s">
        <v>25</v>
      </c>
      <c r="L23" s="30">
        <f>'[1]Приложения 4.6'!M39</f>
        <v>0</v>
      </c>
      <c r="M23" s="30">
        <f>'[1]Приложения 4.6'!N39</f>
        <v>1288.3333333333333</v>
      </c>
      <c r="N23" s="30" t="e">
        <f>M23*#REF!</f>
        <v>#REF!</v>
      </c>
      <c r="O23" s="30" t="e">
        <f>N23*#REF!</f>
        <v>#REF!</v>
      </c>
      <c r="P23" s="34"/>
      <c r="Q23" s="27" t="s">
        <v>36</v>
      </c>
      <c r="R23" s="33" t="s">
        <v>37</v>
      </c>
      <c r="S23" s="29" t="s">
        <v>25</v>
      </c>
      <c r="T23" s="30" t="e">
        <f>#REF!+D23+L23</f>
        <v>#REF!</v>
      </c>
      <c r="U23" s="30" t="e">
        <f>#REF!+E23+M23</f>
        <v>#REF!</v>
      </c>
      <c r="V23" s="30" t="e">
        <f>U23*#REF!</f>
        <v>#REF!</v>
      </c>
      <c r="W23" s="30" t="e">
        <f>V23*#REF!</f>
        <v>#REF!</v>
      </c>
    </row>
    <row r="24" spans="1:23" ht="31.5">
      <c r="A24" s="27" t="s">
        <v>38</v>
      </c>
      <c r="B24" s="33" t="s">
        <v>39</v>
      </c>
      <c r="C24" s="29" t="s">
        <v>25</v>
      </c>
      <c r="D24" s="30">
        <f>'[1]Приложения 4.6'!H40</f>
        <v>0</v>
      </c>
      <c r="E24" s="30">
        <f>'[1]Приложения 4.6'!I40</f>
        <v>660.46699999999998</v>
      </c>
      <c r="F24" s="30">
        <f t="shared" si="0"/>
        <v>751.94167949999985</v>
      </c>
      <c r="G24" s="30">
        <f t="shared" si="1"/>
        <v>856.08560211074973</v>
      </c>
      <c r="H24" s="34"/>
      <c r="I24" s="27" t="s">
        <v>38</v>
      </c>
      <c r="J24" s="33" t="s">
        <v>39</v>
      </c>
      <c r="K24" s="29" t="s">
        <v>25</v>
      </c>
      <c r="L24" s="30">
        <f>'[1]Приложения 4.6'!M40</f>
        <v>0</v>
      </c>
      <c r="M24" s="30">
        <f>'[1]Приложения 4.6'!N40</f>
        <v>220.15566666666666</v>
      </c>
      <c r="N24" s="30" t="e">
        <f>M24*#REF!</f>
        <v>#REF!</v>
      </c>
      <c r="O24" s="30" t="e">
        <f>N24*#REF!</f>
        <v>#REF!</v>
      </c>
      <c r="P24" s="34"/>
      <c r="Q24" s="27" t="s">
        <v>38</v>
      </c>
      <c r="R24" s="33" t="s">
        <v>39</v>
      </c>
      <c r="S24" s="29" t="s">
        <v>25</v>
      </c>
      <c r="T24" s="30" t="e">
        <f>#REF!+D24+L24</f>
        <v>#REF!</v>
      </c>
      <c r="U24" s="30" t="e">
        <f>#REF!+E24+M24</f>
        <v>#REF!</v>
      </c>
      <c r="V24" s="30" t="e">
        <f>U24*#REF!</f>
        <v>#REF!</v>
      </c>
      <c r="W24" s="30" t="e">
        <f>V24*#REF!</f>
        <v>#REF!</v>
      </c>
    </row>
    <row r="25" spans="1:23">
      <c r="A25" s="27" t="s">
        <v>40</v>
      </c>
      <c r="B25" s="33" t="s">
        <v>41</v>
      </c>
      <c r="C25" s="29" t="s">
        <v>25</v>
      </c>
      <c r="D25" s="30">
        <f>'[1]Приложения 4.6'!H55</f>
        <v>0</v>
      </c>
      <c r="E25" s="30">
        <f>'[1]Приложения 4.6'!I55</f>
        <v>53</v>
      </c>
      <c r="F25" s="30">
        <f t="shared" si="0"/>
        <v>60.340499999999992</v>
      </c>
      <c r="G25" s="30">
        <f t="shared" si="1"/>
        <v>68.697659249999987</v>
      </c>
      <c r="H25" s="34"/>
      <c r="I25" s="27" t="s">
        <v>40</v>
      </c>
      <c r="J25" s="33" t="s">
        <v>41</v>
      </c>
      <c r="K25" s="29" t="s">
        <v>25</v>
      </c>
      <c r="L25" s="30">
        <f>'[1]Приложения 4.6'!M55</f>
        <v>0</v>
      </c>
      <c r="M25" s="30">
        <f>'[1]Приложения 4.6'!N55</f>
        <v>17.666666666666668</v>
      </c>
      <c r="N25" s="30" t="e">
        <f>M25*#REF!</f>
        <v>#REF!</v>
      </c>
      <c r="O25" s="30" t="e">
        <f>N25*#REF!</f>
        <v>#REF!</v>
      </c>
      <c r="P25" s="34"/>
      <c r="Q25" s="27" t="s">
        <v>40</v>
      </c>
      <c r="R25" s="33" t="s">
        <v>41</v>
      </c>
      <c r="S25" s="29" t="s">
        <v>25</v>
      </c>
      <c r="T25" s="30" t="e">
        <f>#REF!+D25+L25</f>
        <v>#REF!</v>
      </c>
      <c r="U25" s="30" t="e">
        <f>#REF!+E25+M25</f>
        <v>#REF!</v>
      </c>
      <c r="V25" s="30" t="e">
        <f>U25*#REF!</f>
        <v>#REF!</v>
      </c>
      <c r="W25" s="30" t="e">
        <f>V25*#REF!</f>
        <v>#REF!</v>
      </c>
    </row>
    <row r="26" spans="1:23">
      <c r="A26" s="35"/>
      <c r="B26" s="36" t="s">
        <v>42</v>
      </c>
      <c r="C26" s="37" t="s">
        <v>25</v>
      </c>
      <c r="D26" s="38">
        <f>SUM(D17:D25)</f>
        <v>18732.275765712064</v>
      </c>
      <c r="E26" s="38">
        <f>SUM(E17:E25)</f>
        <v>27752.275756294461</v>
      </c>
      <c r="F26" s="38">
        <f>SUM(F17:F25)</f>
        <v>31595.965948541238</v>
      </c>
      <c r="G26" s="38">
        <f>SUM(G17:G25)</f>
        <v>35972.007232414195</v>
      </c>
      <c r="H26" s="34"/>
      <c r="I26" s="35"/>
      <c r="J26" s="36" t="s">
        <v>42</v>
      </c>
      <c r="K26" s="37" t="s">
        <v>25</v>
      </c>
      <c r="L26" s="38">
        <f>SUM(L17:L25)</f>
        <v>0</v>
      </c>
      <c r="M26" s="38">
        <f>SUM(M17:M25)</f>
        <v>12235.175626896971</v>
      </c>
      <c r="N26" s="38" t="e">
        <f>SUM(N17:N25)</f>
        <v>#REF!</v>
      </c>
      <c r="O26" s="38" t="e">
        <f>SUM(O17:O25)</f>
        <v>#REF!</v>
      </c>
      <c r="P26" s="34"/>
      <c r="Q26" s="35"/>
      <c r="R26" s="36" t="s">
        <v>42</v>
      </c>
      <c r="S26" s="37" t="s">
        <v>25</v>
      </c>
      <c r="T26" s="38" t="e">
        <f>SUM(T17:T25)</f>
        <v>#REF!</v>
      </c>
      <c r="U26" s="38" t="e">
        <f>SUM(U17:U25)</f>
        <v>#REF!</v>
      </c>
      <c r="V26" s="38" t="e">
        <f>SUM(V17:V25)</f>
        <v>#REF!</v>
      </c>
      <c r="W26" s="38" t="e">
        <f>SUM(W17:W25)</f>
        <v>#REF!</v>
      </c>
    </row>
    <row r="27" spans="1:23">
      <c r="A27" s="39"/>
      <c r="B27" s="40"/>
      <c r="C27" s="34"/>
      <c r="D27" s="34"/>
      <c r="E27" s="34"/>
      <c r="F27" s="34"/>
      <c r="G27" s="34"/>
      <c r="H27" s="34"/>
      <c r="I27" s="39"/>
      <c r="J27" s="40"/>
      <c r="K27" s="34"/>
      <c r="L27" s="34"/>
      <c r="M27" s="34"/>
      <c r="N27" s="34"/>
      <c r="O27" s="34"/>
      <c r="P27" s="34"/>
      <c r="Q27" s="39"/>
      <c r="R27" s="40"/>
      <c r="S27" s="34"/>
      <c r="T27" s="34"/>
      <c r="U27" s="34"/>
      <c r="V27" s="34"/>
      <c r="W27" s="34"/>
    </row>
    <row r="28" spans="1:23" ht="13.5" customHeight="1">
      <c r="A28" s="34"/>
      <c r="B28" s="34"/>
      <c r="C28" s="34"/>
      <c r="D28" s="34"/>
      <c r="E28" s="34"/>
      <c r="G28" s="34"/>
      <c r="H28" s="34"/>
      <c r="I28" s="34"/>
      <c r="J28" s="34"/>
      <c r="K28" s="34"/>
      <c r="L28" s="34"/>
      <c r="M28" s="34"/>
      <c r="O28" s="34"/>
      <c r="P28" s="34"/>
      <c r="Q28" s="34"/>
      <c r="R28" s="34"/>
      <c r="S28" s="34"/>
      <c r="T28" s="34"/>
      <c r="U28" s="34"/>
      <c r="W28" s="34"/>
    </row>
    <row r="29" spans="1:23" s="3" customFormat="1" ht="29.25" customHeight="1">
      <c r="A29" s="7" t="s">
        <v>43</v>
      </c>
      <c r="B29" s="7"/>
      <c r="C29" s="7"/>
      <c r="D29" s="7"/>
      <c r="E29" s="7"/>
      <c r="F29" s="7"/>
      <c r="G29" s="7"/>
      <c r="H29" s="8"/>
      <c r="I29" s="7" t="s">
        <v>43</v>
      </c>
      <c r="J29" s="7"/>
      <c r="K29" s="7"/>
      <c r="L29" s="7"/>
      <c r="M29" s="7"/>
      <c r="N29" s="7"/>
      <c r="O29" s="7"/>
      <c r="P29" s="8"/>
      <c r="Q29" s="7" t="s">
        <v>43</v>
      </c>
      <c r="R29" s="7"/>
      <c r="S29" s="7"/>
      <c r="T29" s="7"/>
      <c r="U29" s="7"/>
      <c r="V29" s="7"/>
      <c r="W29" s="7"/>
    </row>
    <row r="30" spans="1:23" s="12" customFormat="1" ht="32.25" customHeight="1">
      <c r="A30" s="9" t="s">
        <v>6</v>
      </c>
      <c r="B30" s="9" t="s">
        <v>7</v>
      </c>
      <c r="C30" s="9" t="s">
        <v>8</v>
      </c>
      <c r="D30" s="10" t="s">
        <v>9</v>
      </c>
      <c r="E30" s="10" t="s">
        <v>10</v>
      </c>
      <c r="F30" s="10" t="s">
        <v>11</v>
      </c>
      <c r="G30" s="10" t="s">
        <v>12</v>
      </c>
      <c r="H30" s="11"/>
      <c r="I30" s="9" t="s">
        <v>6</v>
      </c>
      <c r="J30" s="9" t="s">
        <v>7</v>
      </c>
      <c r="K30" s="9" t="s">
        <v>8</v>
      </c>
      <c r="L30" s="10" t="s">
        <v>9</v>
      </c>
      <c r="M30" s="10" t="s">
        <v>10</v>
      </c>
      <c r="N30" s="10" t="s">
        <v>11</v>
      </c>
      <c r="O30" s="10" t="s">
        <v>12</v>
      </c>
      <c r="P30" s="11"/>
      <c r="Q30" s="9" t="s">
        <v>6</v>
      </c>
      <c r="R30" s="9" t="s">
        <v>7</v>
      </c>
      <c r="S30" s="9" t="s">
        <v>8</v>
      </c>
      <c r="T30" s="10" t="s">
        <v>9</v>
      </c>
      <c r="U30" s="10" t="s">
        <v>10</v>
      </c>
      <c r="V30" s="10" t="s">
        <v>11</v>
      </c>
      <c r="W30" s="10" t="s">
        <v>12</v>
      </c>
    </row>
    <row r="31" spans="1:23" ht="13.5" customHeight="1">
      <c r="A31" s="27" t="s">
        <v>23</v>
      </c>
      <c r="B31" s="41" t="s">
        <v>44</v>
      </c>
      <c r="C31" s="29" t="s">
        <v>25</v>
      </c>
      <c r="D31" s="30">
        <f>'[1]Приложения 4.6'!H14</f>
        <v>3909.2614424748995</v>
      </c>
      <c r="E31" s="30">
        <f>'[1]Приложения 4.6'!I14</f>
        <v>4726.5030379426726</v>
      </c>
      <c r="F31" s="30">
        <f t="shared" ref="F31:F32" si="2">E31*$F$12</f>
        <v>5381.1237086977317</v>
      </c>
      <c r="G31" s="30">
        <f t="shared" ref="G31:G32" si="3">F31*$G$12</f>
        <v>6126.4093423523664</v>
      </c>
      <c r="H31" s="25"/>
      <c r="I31" s="27" t="s">
        <v>23</v>
      </c>
      <c r="J31" s="41" t="s">
        <v>44</v>
      </c>
      <c r="K31" s="29" t="s">
        <v>25</v>
      </c>
      <c r="L31" s="30">
        <f>'[1]Приложения 4.6'!M14</f>
        <v>0</v>
      </c>
      <c r="M31" s="30">
        <f>'[1]Приложения 4.6'!N14</f>
        <v>9043.6655985070374</v>
      </c>
      <c r="N31" s="30" t="e">
        <f>M31*#REF!</f>
        <v>#REF!</v>
      </c>
      <c r="O31" s="30" t="e">
        <f>N31*#REF!</f>
        <v>#REF!</v>
      </c>
      <c r="P31" s="25"/>
      <c r="Q31" s="27" t="s">
        <v>23</v>
      </c>
      <c r="R31" s="41" t="s">
        <v>44</v>
      </c>
      <c r="S31" s="29" t="s">
        <v>25</v>
      </c>
      <c r="T31" s="30" t="e">
        <f>#REF!+D31+L31</f>
        <v>#REF!</v>
      </c>
      <c r="U31" s="30" t="e">
        <f>#REF!+E31+M31</f>
        <v>#REF!</v>
      </c>
      <c r="V31" s="30" t="e">
        <f>U31*#REF!</f>
        <v>#REF!</v>
      </c>
      <c r="W31" s="30" t="e">
        <f>V31*#REF!</f>
        <v>#REF!</v>
      </c>
    </row>
    <row r="32" spans="1:23" ht="13.5" customHeight="1">
      <c r="A32" s="27" t="s">
        <v>26</v>
      </c>
      <c r="B32" s="41" t="s">
        <v>45</v>
      </c>
      <c r="C32" s="29" t="s">
        <v>25</v>
      </c>
      <c r="D32" s="30">
        <f>'[1]Приложения 4.6'!H31</f>
        <v>3523.0301131850447</v>
      </c>
      <c r="E32" s="30">
        <f>'[1]Приложения 4.6'!I31</f>
        <v>2590.8027638008125</v>
      </c>
      <c r="F32" s="30">
        <f t="shared" si="2"/>
        <v>2949.6289465872246</v>
      </c>
      <c r="G32" s="30">
        <f t="shared" si="3"/>
        <v>3358.1525556895549</v>
      </c>
      <c r="H32" s="25"/>
      <c r="I32" s="27" t="s">
        <v>26</v>
      </c>
      <c r="J32" s="41" t="s">
        <v>45</v>
      </c>
      <c r="K32" s="29" t="s">
        <v>25</v>
      </c>
      <c r="L32" s="30">
        <f>'[1]Приложения 4.6'!M31</f>
        <v>0</v>
      </c>
      <c r="M32" s="30">
        <f>'[1]Приложения 4.6'!N31</f>
        <v>2469.387990246888</v>
      </c>
      <c r="N32" s="30" t="e">
        <f>M32*#REF!</f>
        <v>#REF!</v>
      </c>
      <c r="O32" s="30" t="e">
        <f>N32*#REF!</f>
        <v>#REF!</v>
      </c>
      <c r="P32" s="25"/>
      <c r="Q32" s="27" t="s">
        <v>26</v>
      </c>
      <c r="R32" s="41" t="s">
        <v>45</v>
      </c>
      <c r="S32" s="29" t="s">
        <v>25</v>
      </c>
      <c r="T32" s="30" t="e">
        <f>#REF!+D32+L32</f>
        <v>#REF!</v>
      </c>
      <c r="U32" s="30" t="e">
        <f>#REF!+E32+M32</f>
        <v>#REF!</v>
      </c>
      <c r="V32" s="30" t="e">
        <f>U32*#REF!</f>
        <v>#REF!</v>
      </c>
      <c r="W32" s="30" t="e">
        <f>V32*#REF!</f>
        <v>#REF!</v>
      </c>
    </row>
    <row r="33" spans="1:23" ht="13.5" customHeight="1">
      <c r="A33" s="27" t="s">
        <v>28</v>
      </c>
      <c r="B33" s="41" t="s">
        <v>46</v>
      </c>
      <c r="C33" s="29" t="s">
        <v>25</v>
      </c>
      <c r="D33" s="30">
        <f>SUM(D34:D36)</f>
        <v>0</v>
      </c>
      <c r="E33" s="30">
        <f>SUM(E34:E36)</f>
        <v>0</v>
      </c>
      <c r="F33" s="30">
        <f>SUM(F34:F36)</f>
        <v>0</v>
      </c>
      <c r="G33" s="30">
        <f>SUM(G34:G36)</f>
        <v>0</v>
      </c>
      <c r="H33" s="25"/>
      <c r="I33" s="27" t="s">
        <v>28</v>
      </c>
      <c r="J33" s="41" t="s">
        <v>46</v>
      </c>
      <c r="K33" s="29" t="s">
        <v>25</v>
      </c>
      <c r="L33" s="30">
        <f>SUM(L34:L36)</f>
        <v>0</v>
      </c>
      <c r="M33" s="30">
        <f>SUM(M34:M36)</f>
        <v>0</v>
      </c>
      <c r="N33" s="30" t="e">
        <f>SUM(N34:N36)</f>
        <v>#REF!</v>
      </c>
      <c r="O33" s="30" t="e">
        <f>SUM(O34:O36)</f>
        <v>#REF!</v>
      </c>
      <c r="P33" s="25"/>
      <c r="Q33" s="27" t="s">
        <v>28</v>
      </c>
      <c r="R33" s="41" t="s">
        <v>46</v>
      </c>
      <c r="S33" s="29" t="s">
        <v>25</v>
      </c>
      <c r="T33" s="30" t="e">
        <f>SUM(T34:T36)</f>
        <v>#REF!</v>
      </c>
      <c r="U33" s="30" t="e">
        <f>SUM(U34:U36)</f>
        <v>#REF!</v>
      </c>
      <c r="V33" s="30" t="e">
        <f>SUM(V34:V36)</f>
        <v>#REF!</v>
      </c>
      <c r="W33" s="30" t="e">
        <f>SUM(W34:W36)</f>
        <v>#REF!</v>
      </c>
    </row>
    <row r="34" spans="1:23" ht="13.5" customHeight="1">
      <c r="A34" s="27" t="s">
        <v>47</v>
      </c>
      <c r="B34" s="42" t="s">
        <v>48</v>
      </c>
      <c r="C34" s="29" t="s">
        <v>25</v>
      </c>
      <c r="D34" s="30">
        <f>'[1]Приложения 4.6'!H42</f>
        <v>0</v>
      </c>
      <c r="E34" s="30">
        <f>'[1]Приложения 4.6'!I42</f>
        <v>0</v>
      </c>
      <c r="F34" s="30">
        <f t="shared" ref="F34:F43" si="4">E34*$F$12</f>
        <v>0</v>
      </c>
      <c r="G34" s="30">
        <f t="shared" ref="G34:G43" si="5">F34*$G$12</f>
        <v>0</v>
      </c>
      <c r="H34" s="25"/>
      <c r="I34" s="27" t="s">
        <v>47</v>
      </c>
      <c r="J34" s="42" t="s">
        <v>48</v>
      </c>
      <c r="K34" s="29" t="s">
        <v>25</v>
      </c>
      <c r="L34" s="30">
        <f>'[1]Приложения 4.6'!M42</f>
        <v>0</v>
      </c>
      <c r="M34" s="30">
        <f>'[1]Приложения 4.6'!N42</f>
        <v>0</v>
      </c>
      <c r="N34" s="30" t="e">
        <f>M34*#REF!</f>
        <v>#REF!</v>
      </c>
      <c r="O34" s="30" t="e">
        <f>N34*#REF!</f>
        <v>#REF!</v>
      </c>
      <c r="P34" s="25"/>
      <c r="Q34" s="27" t="s">
        <v>47</v>
      </c>
      <c r="R34" s="42" t="s">
        <v>48</v>
      </c>
      <c r="S34" s="29" t="s">
        <v>25</v>
      </c>
      <c r="T34" s="30" t="e">
        <f>#REF!+D34+L34</f>
        <v>#REF!</v>
      </c>
      <c r="U34" s="30" t="e">
        <f>#REF!+E34+M34</f>
        <v>#REF!</v>
      </c>
      <c r="V34" s="30" t="e">
        <f>U34*#REF!</f>
        <v>#REF!</v>
      </c>
      <c r="W34" s="30" t="e">
        <f>V34*#REF!</f>
        <v>#REF!</v>
      </c>
    </row>
    <row r="35" spans="1:23">
      <c r="A35" s="27" t="s">
        <v>49</v>
      </c>
      <c r="B35" s="42" t="s">
        <v>50</v>
      </c>
      <c r="C35" s="29" t="s">
        <v>25</v>
      </c>
      <c r="D35" s="30">
        <f>'[1]Приложения 4.6'!H41</f>
        <v>0</v>
      </c>
      <c r="E35" s="30">
        <f>'[1]Приложения 4.6'!I41</f>
        <v>0</v>
      </c>
      <c r="F35" s="30">
        <f t="shared" si="4"/>
        <v>0</v>
      </c>
      <c r="G35" s="30">
        <f t="shared" si="5"/>
        <v>0</v>
      </c>
      <c r="H35" s="25"/>
      <c r="I35" s="27" t="s">
        <v>49</v>
      </c>
      <c r="J35" s="42" t="s">
        <v>50</v>
      </c>
      <c r="K35" s="29" t="s">
        <v>25</v>
      </c>
      <c r="L35" s="30">
        <f>'[1]Приложения 4.6'!M41</f>
        <v>0</v>
      </c>
      <c r="M35" s="30">
        <f>'[1]Приложения 4.6'!N41</f>
        <v>0</v>
      </c>
      <c r="N35" s="30" t="e">
        <f>M35*#REF!</f>
        <v>#REF!</v>
      </c>
      <c r="O35" s="30" t="e">
        <f>N35*#REF!</f>
        <v>#REF!</v>
      </c>
      <c r="P35" s="25"/>
      <c r="Q35" s="27" t="s">
        <v>49</v>
      </c>
      <c r="R35" s="42" t="s">
        <v>50</v>
      </c>
      <c r="S35" s="29" t="s">
        <v>25</v>
      </c>
      <c r="T35" s="30" t="e">
        <f>#REF!+D35+L35</f>
        <v>#REF!</v>
      </c>
      <c r="U35" s="30" t="e">
        <f>#REF!+E35+M35</f>
        <v>#REF!</v>
      </c>
      <c r="V35" s="30" t="e">
        <f>U35*#REF!</f>
        <v>#REF!</v>
      </c>
      <c r="W35" s="30" t="e">
        <f>V35*#REF!</f>
        <v>#REF!</v>
      </c>
    </row>
    <row r="36" spans="1:23">
      <c r="A36" s="27" t="s">
        <v>51</v>
      </c>
      <c r="B36" s="42" t="s">
        <v>52</v>
      </c>
      <c r="C36" s="29" t="s">
        <v>25</v>
      </c>
      <c r="D36" s="30">
        <v>0</v>
      </c>
      <c r="E36" s="30">
        <v>0</v>
      </c>
      <c r="F36" s="30">
        <f t="shared" si="4"/>
        <v>0</v>
      </c>
      <c r="G36" s="30">
        <f t="shared" si="5"/>
        <v>0</v>
      </c>
      <c r="H36" s="25"/>
      <c r="I36" s="27" t="s">
        <v>51</v>
      </c>
      <c r="J36" s="42" t="s">
        <v>52</v>
      </c>
      <c r="K36" s="29" t="s">
        <v>25</v>
      </c>
      <c r="L36" s="30">
        <v>0</v>
      </c>
      <c r="M36" s="30">
        <v>0</v>
      </c>
      <c r="N36" s="30" t="e">
        <f>M36*#REF!</f>
        <v>#REF!</v>
      </c>
      <c r="O36" s="30" t="e">
        <f>N36*#REF!</f>
        <v>#REF!</v>
      </c>
      <c r="P36" s="25"/>
      <c r="Q36" s="27" t="s">
        <v>51</v>
      </c>
      <c r="R36" s="42" t="s">
        <v>52</v>
      </c>
      <c r="S36" s="29" t="s">
        <v>25</v>
      </c>
      <c r="T36" s="30" t="e">
        <f>#REF!+D36+L36</f>
        <v>#REF!</v>
      </c>
      <c r="U36" s="30" t="e">
        <f>#REF!+E36+M36</f>
        <v>#REF!</v>
      </c>
      <c r="V36" s="30" t="e">
        <f>U36*#REF!</f>
        <v>#REF!</v>
      </c>
      <c r="W36" s="30" t="e">
        <f>V36*#REF!</f>
        <v>#REF!</v>
      </c>
    </row>
    <row r="37" spans="1:23">
      <c r="A37" s="27" t="s">
        <v>30</v>
      </c>
      <c r="B37" s="41" t="s">
        <v>53</v>
      </c>
      <c r="C37" s="29" t="s">
        <v>25</v>
      </c>
      <c r="D37" s="30">
        <f>'[1]Приложения 4.6'!H21</f>
        <v>3098.576101245043</v>
      </c>
      <c r="E37" s="30">
        <f>'[1]Приложения 4.6'!I21</f>
        <v>4813.4842604978649</v>
      </c>
      <c r="F37" s="30">
        <f t="shared" si="4"/>
        <v>5480.1518305768186</v>
      </c>
      <c r="G37" s="30">
        <f t="shared" si="5"/>
        <v>6239.1528591117076</v>
      </c>
      <c r="I37" s="27" t="s">
        <v>30</v>
      </c>
      <c r="J37" s="41" t="s">
        <v>53</v>
      </c>
      <c r="K37" s="29" t="s">
        <v>25</v>
      </c>
      <c r="L37" s="30">
        <f>'[1]Приложения 4.6'!M21</f>
        <v>0</v>
      </c>
      <c r="M37" s="30">
        <f>'[1]Приложения 4.6'!N21</f>
        <v>1777.0180260320342</v>
      </c>
      <c r="N37" s="30" t="e">
        <f>M37*#REF!</f>
        <v>#REF!</v>
      </c>
      <c r="O37" s="30" t="e">
        <f>N37*#REF!</f>
        <v>#REF!</v>
      </c>
      <c r="Q37" s="27" t="s">
        <v>30</v>
      </c>
      <c r="R37" s="41" t="s">
        <v>53</v>
      </c>
      <c r="S37" s="29" t="s">
        <v>25</v>
      </c>
      <c r="T37" s="30" t="e">
        <f>#REF!+D37+L37</f>
        <v>#REF!</v>
      </c>
      <c r="U37" s="30" t="e">
        <f>#REF!+E37+M37</f>
        <v>#REF!</v>
      </c>
      <c r="V37" s="30" t="e">
        <f>U37*#REF!</f>
        <v>#REF!</v>
      </c>
      <c r="W37" s="30" t="e">
        <f>V37*#REF!</f>
        <v>#REF!</v>
      </c>
    </row>
    <row r="38" spans="1:23">
      <c r="A38" s="27" t="s">
        <v>32</v>
      </c>
      <c r="B38" s="41" t="s">
        <v>54</v>
      </c>
      <c r="C38" s="29" t="s">
        <v>25</v>
      </c>
      <c r="D38" s="30"/>
      <c r="E38" s="30"/>
      <c r="F38" s="30">
        <f t="shared" si="4"/>
        <v>0</v>
      </c>
      <c r="G38" s="30">
        <f t="shared" si="5"/>
        <v>0</v>
      </c>
      <c r="I38" s="27" t="s">
        <v>32</v>
      </c>
      <c r="J38" s="41" t="s">
        <v>54</v>
      </c>
      <c r="K38" s="29" t="s">
        <v>25</v>
      </c>
      <c r="L38" s="30"/>
      <c r="M38" s="30"/>
      <c r="N38" s="30" t="e">
        <f>M38*#REF!</f>
        <v>#REF!</v>
      </c>
      <c r="O38" s="30" t="e">
        <f>N38*#REF!</f>
        <v>#REF!</v>
      </c>
      <c r="Q38" s="27" t="s">
        <v>32</v>
      </c>
      <c r="R38" s="41" t="s">
        <v>54</v>
      </c>
      <c r="S38" s="29" t="s">
        <v>25</v>
      </c>
      <c r="T38" s="30" t="e">
        <f>#REF!+D38+L38</f>
        <v>#REF!</v>
      </c>
      <c r="U38" s="30" t="e">
        <f>#REF!+E38+M38</f>
        <v>#REF!</v>
      </c>
      <c r="V38" s="30" t="e">
        <f>U38*#REF!</f>
        <v>#REF!</v>
      </c>
      <c r="W38" s="30" t="e">
        <f>V38*#REF!</f>
        <v>#REF!</v>
      </c>
    </row>
    <row r="39" spans="1:23">
      <c r="A39" s="27" t="s">
        <v>34</v>
      </c>
      <c r="B39" s="41" t="s">
        <v>55</v>
      </c>
      <c r="C39" s="29" t="s">
        <v>25</v>
      </c>
      <c r="D39" s="43">
        <f>'[1]Приложения 4.6'!H58</f>
        <v>0</v>
      </c>
      <c r="E39" s="43">
        <f>'[1]Приложения 4.6'!I58</f>
        <v>500</v>
      </c>
      <c r="F39" s="30">
        <f t="shared" si="4"/>
        <v>569.24999999999989</v>
      </c>
      <c r="G39" s="30">
        <f t="shared" si="5"/>
        <v>648.09112499999981</v>
      </c>
      <c r="I39" s="27" t="s">
        <v>34</v>
      </c>
      <c r="J39" s="41" t="s">
        <v>55</v>
      </c>
      <c r="K39" s="29" t="s">
        <v>25</v>
      </c>
      <c r="L39" s="43">
        <f>'[1]Приложения 4.6'!M58</f>
        <v>0</v>
      </c>
      <c r="M39" s="43">
        <f>'[1]Приложения 4.6'!N58</f>
        <v>0</v>
      </c>
      <c r="N39" s="30" t="e">
        <f>M39*#REF!</f>
        <v>#REF!</v>
      </c>
      <c r="O39" s="30" t="e">
        <f>N39*#REF!</f>
        <v>#REF!</v>
      </c>
      <c r="Q39" s="27" t="s">
        <v>34</v>
      </c>
      <c r="R39" s="41" t="s">
        <v>55</v>
      </c>
      <c r="S39" s="29" t="s">
        <v>25</v>
      </c>
      <c r="T39" s="43" t="e">
        <f>#REF!+D39+L39</f>
        <v>#REF!</v>
      </c>
      <c r="U39" s="43" t="e">
        <f>#REF!+E39+M39</f>
        <v>#REF!</v>
      </c>
      <c r="V39" s="30" t="e">
        <f>U39*#REF!</f>
        <v>#REF!</v>
      </c>
      <c r="W39" s="30" t="e">
        <f>V39*#REF!</f>
        <v>#REF!</v>
      </c>
    </row>
    <row r="40" spans="1:23">
      <c r="A40" s="27" t="s">
        <v>36</v>
      </c>
      <c r="B40" s="41" t="s">
        <v>56</v>
      </c>
      <c r="C40" s="29" t="s">
        <v>25</v>
      </c>
      <c r="D40" s="30">
        <f>'[1]Приложения 4.6'!H19</f>
        <v>0</v>
      </c>
      <c r="E40" s="30">
        <f>'[1]Приложения 4.6'!I19</f>
        <v>0</v>
      </c>
      <c r="F40" s="30">
        <f t="shared" si="4"/>
        <v>0</v>
      </c>
      <c r="G40" s="30">
        <f t="shared" si="5"/>
        <v>0</v>
      </c>
      <c r="I40" s="27" t="s">
        <v>36</v>
      </c>
      <c r="J40" s="41" t="s">
        <v>56</v>
      </c>
      <c r="K40" s="29" t="s">
        <v>25</v>
      </c>
      <c r="L40" s="30">
        <f>'[1]Приложения 4.6'!M19</f>
        <v>0</v>
      </c>
      <c r="M40" s="30">
        <f>'[1]Приложения 4.6'!N19</f>
        <v>0</v>
      </c>
      <c r="N40" s="44" t="e">
        <f>M40*#REF!</f>
        <v>#REF!</v>
      </c>
      <c r="O40" s="44" t="e">
        <f>N40*#REF!</f>
        <v>#REF!</v>
      </c>
      <c r="Q40" s="27" t="s">
        <v>36</v>
      </c>
      <c r="R40" s="41" t="s">
        <v>56</v>
      </c>
      <c r="S40" s="29" t="s">
        <v>25</v>
      </c>
      <c r="T40" s="30" t="e">
        <f>#REF!+D40+L40</f>
        <v>#REF!</v>
      </c>
      <c r="U40" s="30" t="e">
        <f>#REF!+E40+M40</f>
        <v>#REF!</v>
      </c>
      <c r="V40" s="44" t="e">
        <f>U40*#REF!</f>
        <v>#REF!</v>
      </c>
      <c r="W40" s="44" t="e">
        <f>V40*#REF!</f>
        <v>#REF!</v>
      </c>
    </row>
    <row r="41" spans="1:23" s="45" customFormat="1">
      <c r="A41" s="27" t="s">
        <v>38</v>
      </c>
      <c r="B41" s="41" t="s">
        <v>57</v>
      </c>
      <c r="C41" s="29" t="s">
        <v>25</v>
      </c>
      <c r="D41" s="30">
        <f>'[1]Приложения 4.6'!H51</f>
        <v>0</v>
      </c>
      <c r="E41" s="30">
        <f>'[1]Приложения 4.6'!I51</f>
        <v>35</v>
      </c>
      <c r="F41" s="30">
        <f t="shared" si="4"/>
        <v>39.847499999999997</v>
      </c>
      <c r="G41" s="30">
        <f t="shared" si="5"/>
        <v>45.366378749999988</v>
      </c>
      <c r="H41" s="26"/>
      <c r="I41" s="27" t="s">
        <v>38</v>
      </c>
      <c r="J41" s="41" t="s">
        <v>57</v>
      </c>
      <c r="K41" s="29" t="s">
        <v>25</v>
      </c>
      <c r="L41" s="30">
        <f>'[1]Приложения 4.6'!M51</f>
        <v>0</v>
      </c>
      <c r="M41" s="30">
        <f>'[1]Приложения 4.6'!N51</f>
        <v>11.666666666666666</v>
      </c>
      <c r="N41" s="30" t="e">
        <f>M41*#REF!</f>
        <v>#REF!</v>
      </c>
      <c r="O41" s="30" t="e">
        <f>N41*#REF!</f>
        <v>#REF!</v>
      </c>
      <c r="P41" s="26"/>
      <c r="Q41" s="27" t="s">
        <v>38</v>
      </c>
      <c r="R41" s="41" t="s">
        <v>57</v>
      </c>
      <c r="S41" s="29" t="s">
        <v>25</v>
      </c>
      <c r="T41" s="30" t="e">
        <f>#REF!+D41+L41</f>
        <v>#REF!</v>
      </c>
      <c r="U41" s="30" t="e">
        <f>#REF!+E41+M41</f>
        <v>#REF!</v>
      </c>
      <c r="V41" s="30" t="e">
        <f>U41*#REF!</f>
        <v>#REF!</v>
      </c>
      <c r="W41" s="30" t="e">
        <f>V41*#REF!</f>
        <v>#REF!</v>
      </c>
    </row>
    <row r="42" spans="1:23">
      <c r="A42" s="27" t="s">
        <v>40</v>
      </c>
      <c r="B42" s="41" t="s">
        <v>58</v>
      </c>
      <c r="C42" s="29" t="s">
        <v>25</v>
      </c>
      <c r="D42" s="30">
        <f>'[1]Приложения 4.6'!H52</f>
        <v>0</v>
      </c>
      <c r="E42" s="30">
        <f>'[1]Приложения 4.6'!I52</f>
        <v>337.87445500000001</v>
      </c>
      <c r="F42" s="30">
        <f t="shared" si="4"/>
        <v>384.67006701749995</v>
      </c>
      <c r="G42" s="30">
        <f t="shared" si="5"/>
        <v>437.94687129942361</v>
      </c>
      <c r="I42" s="27" t="s">
        <v>40</v>
      </c>
      <c r="J42" s="41" t="s">
        <v>58</v>
      </c>
      <c r="K42" s="29" t="s">
        <v>25</v>
      </c>
      <c r="L42" s="30">
        <f>'[1]Приложения 4.6'!M52</f>
        <v>0</v>
      </c>
      <c r="M42" s="30">
        <f>'[1]Приложения 4.6'!N52</f>
        <v>112.62481833333334</v>
      </c>
      <c r="N42" s="30" t="e">
        <f>M42*#REF!</f>
        <v>#REF!</v>
      </c>
      <c r="O42" s="30" t="e">
        <f>N42*#REF!</f>
        <v>#REF!</v>
      </c>
      <c r="Q42" s="27" t="s">
        <v>40</v>
      </c>
      <c r="R42" s="41" t="s">
        <v>58</v>
      </c>
      <c r="S42" s="29" t="s">
        <v>25</v>
      </c>
      <c r="T42" s="30" t="e">
        <f>#REF!+D42+L42</f>
        <v>#REF!</v>
      </c>
      <c r="U42" s="30" t="e">
        <f>#REF!+E42+M42</f>
        <v>#REF!</v>
      </c>
      <c r="V42" s="30" t="e">
        <f>U42*#REF!</f>
        <v>#REF!</v>
      </c>
      <c r="W42" s="30" t="e">
        <f>V42*#REF!</f>
        <v>#REF!</v>
      </c>
    </row>
    <row r="43" spans="1:23">
      <c r="A43" s="27" t="s">
        <v>59</v>
      </c>
      <c r="B43" s="41" t="s">
        <v>60</v>
      </c>
      <c r="C43" s="29" t="s">
        <v>25</v>
      </c>
      <c r="D43" s="43">
        <f>'[1]Приложения 4.6'!H54</f>
        <v>0</v>
      </c>
      <c r="E43" s="43">
        <f>'[1]Приложения 4.6'!I54</f>
        <v>2500</v>
      </c>
      <c r="F43" s="30">
        <f t="shared" si="4"/>
        <v>2846.2499999999995</v>
      </c>
      <c r="G43" s="30">
        <f t="shared" si="5"/>
        <v>3240.4556249999991</v>
      </c>
      <c r="I43" s="27" t="s">
        <v>59</v>
      </c>
      <c r="J43" s="41" t="s">
        <v>60</v>
      </c>
      <c r="K43" s="29" t="s">
        <v>25</v>
      </c>
      <c r="L43" s="43">
        <f>'[1]Приложения 4.6'!M54</f>
        <v>0</v>
      </c>
      <c r="M43" s="43">
        <f>'[1]Приложения 4.6'!N54</f>
        <v>0</v>
      </c>
      <c r="N43" s="30" t="e">
        <f>M43*#REF!</f>
        <v>#REF!</v>
      </c>
      <c r="O43" s="30" t="e">
        <f>N43*#REF!</f>
        <v>#REF!</v>
      </c>
      <c r="Q43" s="27" t="s">
        <v>59</v>
      </c>
      <c r="R43" s="41" t="s">
        <v>60</v>
      </c>
      <c r="S43" s="29" t="s">
        <v>25</v>
      </c>
      <c r="T43" s="43" t="e">
        <f>#REF!+D43+L43</f>
        <v>#REF!</v>
      </c>
      <c r="U43" s="43" t="e">
        <f>#REF!+E43+M43</f>
        <v>#REF!</v>
      </c>
      <c r="V43" s="30" t="e">
        <f>U43*#REF!</f>
        <v>#REF!</v>
      </c>
      <c r="W43" s="30" t="e">
        <f>V43*#REF!</f>
        <v>#REF!</v>
      </c>
    </row>
    <row r="44" spans="1:23">
      <c r="A44" s="35"/>
      <c r="B44" s="46" t="s">
        <v>61</v>
      </c>
      <c r="C44" s="37" t="s">
        <v>25</v>
      </c>
      <c r="D44" s="38">
        <f>SUM(D31:D33,D37:D43)</f>
        <v>10530.867656904986</v>
      </c>
      <c r="E44" s="38">
        <f>SUM(E31:E33,E37:E43)</f>
        <v>15503.66451724135</v>
      </c>
      <c r="F44" s="38">
        <f>SUM(F31:F33,F37:F43)</f>
        <v>17650.922052879272</v>
      </c>
      <c r="G44" s="38">
        <f>SUM(G31:G33,G37:G43)</f>
        <v>20095.574757203049</v>
      </c>
      <c r="I44" s="35"/>
      <c r="J44" s="46" t="s">
        <v>61</v>
      </c>
      <c r="K44" s="37" t="s">
        <v>25</v>
      </c>
      <c r="L44" s="38">
        <f>SUM(L31:L33,L37:L43)</f>
        <v>0</v>
      </c>
      <c r="M44" s="38">
        <f>SUM(M31:M33,M37:M43)</f>
        <v>13414.36309978596</v>
      </c>
      <c r="N44" s="38" t="e">
        <f>SUM(N31:N33,N37:N43)</f>
        <v>#REF!</v>
      </c>
      <c r="O44" s="38" t="e">
        <f>SUM(O31:O33,O37:O43)</f>
        <v>#REF!</v>
      </c>
      <c r="Q44" s="35"/>
      <c r="R44" s="46" t="s">
        <v>61</v>
      </c>
      <c r="S44" s="37" t="s">
        <v>25</v>
      </c>
      <c r="T44" s="38" t="e">
        <f>SUM(T31:T33,T37:T43)</f>
        <v>#REF!</v>
      </c>
      <c r="U44" s="38" t="e">
        <f>SUM(U31:U33,U37:U43)</f>
        <v>#REF!</v>
      </c>
      <c r="V44" s="38" t="e">
        <f>SUM(V31:V33,V37:V43)</f>
        <v>#REF!</v>
      </c>
      <c r="W44" s="38" t="e">
        <f>SUM(W31:W33,W37:W43)</f>
        <v>#REF!</v>
      </c>
    </row>
    <row r="45" spans="1:23">
      <c r="D45" s="47"/>
      <c r="E45" s="47"/>
      <c r="F45" s="47"/>
      <c r="G45" s="47"/>
      <c r="L45" s="47"/>
      <c r="M45" s="47"/>
      <c r="N45" s="47"/>
      <c r="O45" s="47"/>
      <c r="T45" s="47"/>
      <c r="U45" s="47"/>
      <c r="V45" s="47"/>
      <c r="W45" s="47"/>
    </row>
    <row r="47" spans="1:23" s="3" customFormat="1" ht="29.25" customHeight="1">
      <c r="A47" s="7" t="s">
        <v>62</v>
      </c>
      <c r="B47" s="7"/>
      <c r="C47" s="7"/>
      <c r="D47" s="7"/>
      <c r="E47" s="7"/>
      <c r="F47" s="7"/>
      <c r="G47" s="7"/>
      <c r="H47" s="8"/>
      <c r="I47" s="7" t="s">
        <v>62</v>
      </c>
      <c r="J47" s="7"/>
      <c r="K47" s="7"/>
      <c r="L47" s="7"/>
      <c r="M47" s="7"/>
      <c r="N47" s="7"/>
      <c r="O47" s="7"/>
      <c r="P47" s="8"/>
      <c r="Q47" s="7" t="s">
        <v>62</v>
      </c>
      <c r="R47" s="7"/>
      <c r="S47" s="7"/>
      <c r="T47" s="7"/>
      <c r="U47" s="7"/>
      <c r="V47" s="7"/>
      <c r="W47" s="7"/>
    </row>
    <row r="48" spans="1:23" s="12" customFormat="1" ht="32.25" customHeight="1">
      <c r="A48" s="9" t="s">
        <v>6</v>
      </c>
      <c r="B48" s="9" t="s">
        <v>7</v>
      </c>
      <c r="C48" s="9" t="s">
        <v>8</v>
      </c>
      <c r="D48" s="10" t="s">
        <v>9</v>
      </c>
      <c r="E48" s="10" t="s">
        <v>10</v>
      </c>
      <c r="F48" s="10" t="s">
        <v>11</v>
      </c>
      <c r="G48" s="10" t="s">
        <v>12</v>
      </c>
      <c r="H48" s="11"/>
      <c r="I48" s="9" t="s">
        <v>6</v>
      </c>
      <c r="J48" s="9" t="s">
        <v>7</v>
      </c>
      <c r="K48" s="9" t="s">
        <v>8</v>
      </c>
      <c r="L48" s="10" t="s">
        <v>9</v>
      </c>
      <c r="M48" s="10" t="s">
        <v>10</v>
      </c>
      <c r="N48" s="10" t="s">
        <v>11</v>
      </c>
      <c r="O48" s="10" t="s">
        <v>12</v>
      </c>
      <c r="P48" s="11"/>
      <c r="Q48" s="9" t="s">
        <v>6</v>
      </c>
      <c r="R48" s="9" t="s">
        <v>7</v>
      </c>
      <c r="S48" s="9" t="s">
        <v>8</v>
      </c>
      <c r="T48" s="10" t="s">
        <v>9</v>
      </c>
      <c r="U48" s="10" t="s">
        <v>10</v>
      </c>
      <c r="V48" s="10" t="s">
        <v>11</v>
      </c>
      <c r="W48" s="10" t="s">
        <v>12</v>
      </c>
    </row>
    <row r="49" spans="1:23" ht="31.5">
      <c r="A49" s="48" t="s">
        <v>63</v>
      </c>
      <c r="B49" s="49" t="s">
        <v>64</v>
      </c>
      <c r="C49" s="37" t="s">
        <v>25</v>
      </c>
      <c r="D49" s="50">
        <f>'[1]Приложения 4.6'!H59</f>
        <v>0</v>
      </c>
      <c r="E49" s="50">
        <f>'[1]Приложения 4.6'!I59</f>
        <v>405.44934599999999</v>
      </c>
      <c r="F49" s="50">
        <v>0</v>
      </c>
      <c r="G49" s="50">
        <v>0</v>
      </c>
      <c r="I49" s="48" t="s">
        <v>63</v>
      </c>
      <c r="J49" s="49" t="s">
        <v>64</v>
      </c>
      <c r="K49" s="37" t="s">
        <v>25</v>
      </c>
      <c r="L49" s="50">
        <f>'[1]Приложения 4.6'!M59</f>
        <v>0</v>
      </c>
      <c r="M49" s="50">
        <f>'[1]Приложения 4.6'!N59</f>
        <v>0</v>
      </c>
      <c r="N49" s="50">
        <v>0</v>
      </c>
      <c r="O49" s="50">
        <v>0</v>
      </c>
      <c r="Q49" s="48" t="s">
        <v>63</v>
      </c>
      <c r="R49" s="49" t="s">
        <v>64</v>
      </c>
      <c r="S49" s="37" t="s">
        <v>25</v>
      </c>
      <c r="T49" s="50" t="e">
        <f>#REF!+D49+L49</f>
        <v>#REF!</v>
      </c>
      <c r="U49" s="50" t="e">
        <f>#REF!+E49+M49</f>
        <v>#REF!</v>
      </c>
      <c r="V49" s="50" t="e">
        <f>#REF!+F49+N49</f>
        <v>#REF!</v>
      </c>
      <c r="W49" s="50" t="e">
        <f>#REF!+G49+O49</f>
        <v>#REF!</v>
      </c>
    </row>
    <row r="50" spans="1:23">
      <c r="A50" s="51"/>
      <c r="B50" s="51"/>
      <c r="C50" s="52"/>
      <c r="D50" s="53"/>
      <c r="E50" s="53"/>
      <c r="F50" s="53"/>
      <c r="I50" s="51"/>
      <c r="J50" s="51"/>
      <c r="K50" s="52"/>
      <c r="L50" s="53"/>
      <c r="M50" s="53"/>
      <c r="N50" s="53"/>
      <c r="Q50" s="51"/>
      <c r="R50" s="51"/>
      <c r="S50" s="52"/>
      <c r="T50" s="53"/>
      <c r="U50" s="53"/>
      <c r="V50" s="53"/>
    </row>
    <row r="52" spans="1:23" s="3" customFormat="1" ht="29.25" customHeight="1">
      <c r="A52" s="7" t="s">
        <v>65</v>
      </c>
      <c r="B52" s="7"/>
      <c r="C52" s="7"/>
      <c r="D52" s="7"/>
      <c r="E52" s="7"/>
      <c r="F52" s="7"/>
      <c r="G52" s="7"/>
      <c r="H52" s="8"/>
      <c r="I52" s="7" t="s">
        <v>65</v>
      </c>
      <c r="J52" s="7"/>
      <c r="K52" s="7"/>
      <c r="L52" s="7"/>
      <c r="M52" s="7"/>
      <c r="N52" s="7"/>
      <c r="O52" s="7"/>
      <c r="P52" s="8"/>
      <c r="Q52" s="7" t="s">
        <v>66</v>
      </c>
      <c r="R52" s="7"/>
      <c r="S52" s="7"/>
      <c r="T52" s="7"/>
      <c r="U52" s="7"/>
      <c r="V52" s="7"/>
      <c r="W52" s="7"/>
    </row>
    <row r="53" spans="1:23" s="12" customFormat="1" ht="32.25" customHeight="1">
      <c r="A53" s="9" t="s">
        <v>6</v>
      </c>
      <c r="B53" s="9" t="s">
        <v>7</v>
      </c>
      <c r="C53" s="9" t="s">
        <v>8</v>
      </c>
      <c r="D53" s="10" t="s">
        <v>9</v>
      </c>
      <c r="E53" s="10" t="s">
        <v>10</v>
      </c>
      <c r="F53" s="10" t="s">
        <v>11</v>
      </c>
      <c r="G53" s="10" t="s">
        <v>12</v>
      </c>
      <c r="H53" s="11"/>
      <c r="I53" s="9" t="s">
        <v>6</v>
      </c>
      <c r="J53" s="9" t="s">
        <v>7</v>
      </c>
      <c r="K53" s="9" t="s">
        <v>8</v>
      </c>
      <c r="L53" s="10" t="s">
        <v>9</v>
      </c>
      <c r="M53" s="10" t="s">
        <v>10</v>
      </c>
      <c r="N53" s="10" t="s">
        <v>11</v>
      </c>
      <c r="O53" s="10" t="s">
        <v>12</v>
      </c>
      <c r="P53" s="11"/>
      <c r="Q53" s="9" t="s">
        <v>6</v>
      </c>
      <c r="R53" s="9" t="s">
        <v>7</v>
      </c>
      <c r="S53" s="9" t="s">
        <v>8</v>
      </c>
      <c r="T53" s="10" t="s">
        <v>9</v>
      </c>
      <c r="U53" s="10" t="s">
        <v>10</v>
      </c>
      <c r="V53" s="10" t="s">
        <v>11</v>
      </c>
      <c r="W53" s="10" t="s">
        <v>12</v>
      </c>
    </row>
    <row r="54" spans="1:23">
      <c r="A54" s="48" t="s">
        <v>67</v>
      </c>
      <c r="B54" s="46" t="s">
        <v>66</v>
      </c>
      <c r="C54" s="37" t="s">
        <v>25</v>
      </c>
      <c r="D54" s="38">
        <f>D49+D44+D26</f>
        <v>29263.14342261705</v>
      </c>
      <c r="E54" s="38">
        <f>E49+E44+E26</f>
        <v>43661.38961953581</v>
      </c>
      <c r="F54" s="38">
        <f>F49+F44+F26</f>
        <v>49246.888001420506</v>
      </c>
      <c r="G54" s="38">
        <f>G49+G44+G26</f>
        <v>56067.581989617247</v>
      </c>
      <c r="I54" s="48" t="s">
        <v>67</v>
      </c>
      <c r="J54" s="46" t="s">
        <v>66</v>
      </c>
      <c r="K54" s="37" t="s">
        <v>25</v>
      </c>
      <c r="L54" s="38">
        <f>L49+L44+L26</f>
        <v>0</v>
      </c>
      <c r="M54" s="38">
        <f>M49+M44+M26</f>
        <v>25649.538726682931</v>
      </c>
      <c r="N54" s="38" t="e">
        <f>N49+N44+N26</f>
        <v>#REF!</v>
      </c>
      <c r="O54" s="38" t="e">
        <f>O49+O44+O26</f>
        <v>#REF!</v>
      </c>
      <c r="Q54" s="48" t="s">
        <v>67</v>
      </c>
      <c r="R54" s="46" t="s">
        <v>66</v>
      </c>
      <c r="S54" s="37" t="s">
        <v>25</v>
      </c>
      <c r="T54" s="38" t="e">
        <f>T49+T44+T26</f>
        <v>#REF!</v>
      </c>
      <c r="U54" s="38" t="e">
        <f>U49+U44+U26</f>
        <v>#REF!</v>
      </c>
      <c r="V54" s="38" t="e">
        <f>V49+V44+V26</f>
        <v>#REF!</v>
      </c>
      <c r="W54" s="38" t="e">
        <f>W49+W44+W26</f>
        <v>#REF!</v>
      </c>
    </row>
    <row r="55" spans="1:23">
      <c r="D55" s="47"/>
      <c r="E55" s="47"/>
      <c r="F55" s="47"/>
      <c r="L55" s="47"/>
      <c r="M55" s="47"/>
      <c r="N55" s="47"/>
      <c r="T55" s="47"/>
      <c r="U55" s="47"/>
      <c r="V55" s="47"/>
    </row>
    <row r="56" spans="1:23">
      <c r="D56" s="47"/>
      <c r="E56" s="47"/>
      <c r="F56" s="47"/>
      <c r="L56" s="47"/>
      <c r="M56" s="47"/>
      <c r="N56" s="47"/>
      <c r="T56" s="47"/>
      <c r="U56" s="47"/>
      <c r="V56" s="47"/>
    </row>
    <row r="57" spans="1:23">
      <c r="D57" s="6"/>
      <c r="E57" s="6"/>
      <c r="L57" s="6"/>
      <c r="M57" s="6"/>
      <c r="T57" s="6"/>
      <c r="U57" s="6"/>
    </row>
    <row r="60" spans="1:23">
      <c r="A60" s="6"/>
      <c r="B60" s="54" t="s">
        <v>68</v>
      </c>
      <c r="C60" s="54"/>
      <c r="D60" s="54"/>
      <c r="E60" s="6"/>
      <c r="F60" s="55" t="s">
        <v>69</v>
      </c>
      <c r="I60" s="6"/>
      <c r="J60" s="54" t="s">
        <v>68</v>
      </c>
      <c r="K60" s="54"/>
      <c r="L60" s="54"/>
      <c r="M60" s="6"/>
      <c r="N60" s="55" t="s">
        <v>69</v>
      </c>
      <c r="Q60" s="6"/>
      <c r="R60" s="54" t="s">
        <v>68</v>
      </c>
      <c r="S60" s="54"/>
      <c r="T60" s="54"/>
      <c r="U60" s="6"/>
      <c r="V60" s="55" t="s">
        <v>69</v>
      </c>
    </row>
    <row r="68" spans="4:21">
      <c r="D68" s="56">
        <f>D54-'[1]Приложения 4.6'!H64</f>
        <v>0</v>
      </c>
      <c r="E68" s="56">
        <f>E54-'[1]Приложения 4.6'!I64</f>
        <v>0</v>
      </c>
      <c r="L68" s="56">
        <f>L54-'[1]Приложения 4.6'!P64</f>
        <v>0</v>
      </c>
      <c r="M68" s="56">
        <f>M54-'[1]Приложения 4.6'!N64</f>
        <v>0</v>
      </c>
      <c r="T68" s="56" t="e">
        <f>T54-'[1]Приложения 4.6'!T60</f>
        <v>#REF!</v>
      </c>
      <c r="U68" s="56" t="e">
        <f>U54-'[1]Приложения 4.6'!U60</f>
        <v>#REF!</v>
      </c>
    </row>
  </sheetData>
  <mergeCells count="24">
    <mergeCell ref="A47:G47"/>
    <mergeCell ref="I47:O47"/>
    <mergeCell ref="Q47:W47"/>
    <mergeCell ref="A52:G52"/>
    <mergeCell ref="I52:O52"/>
    <mergeCell ref="Q52:W52"/>
    <mergeCell ref="A15:G15"/>
    <mergeCell ref="I15:O15"/>
    <mergeCell ref="Q15:W15"/>
    <mergeCell ref="A29:G29"/>
    <mergeCell ref="I29:O29"/>
    <mergeCell ref="Q29:W29"/>
    <mergeCell ref="A3:G3"/>
    <mergeCell ref="I3:O3"/>
    <mergeCell ref="Q3:W3"/>
    <mergeCell ref="A5:G5"/>
    <mergeCell ref="I5:O5"/>
    <mergeCell ref="Q5:W5"/>
    <mergeCell ref="A1:G1"/>
    <mergeCell ref="I1:O1"/>
    <mergeCell ref="Q1:W1"/>
    <mergeCell ref="A2:G2"/>
    <mergeCell ref="I2:O2"/>
    <mergeCell ref="Q2:W2"/>
  </mergeCells>
  <pageMargins left="0.70866141732283472" right="0.70866141732283472" top="0.74803149606299213" bottom="0.74803149606299213" header="0.31496062992125984" footer="0.31496062992125984"/>
  <pageSetup paperSize="9" scale="53" fitToWidth="4" orientation="portrait" r:id="rId1"/>
  <colBreaks count="2" manualBreakCount="2">
    <brk id="7" max="1048575" man="1"/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68"/>
  <sheetViews>
    <sheetView view="pageBreakPreview" zoomScale="60" zoomScaleNormal="70" workbookViewId="0">
      <selection activeCell="F34" activeCellId="1" sqref="F31:G32 F34:G43"/>
    </sheetView>
  </sheetViews>
  <sheetFormatPr defaultRowHeight="15.75"/>
  <cols>
    <col min="1" max="1" width="6" style="26" customWidth="1"/>
    <col min="2" max="2" width="58.140625" style="26" customWidth="1"/>
    <col min="3" max="3" width="11" style="26" customWidth="1"/>
    <col min="4" max="4" width="16.5703125" style="26" customWidth="1"/>
    <col min="5" max="5" width="16.140625" style="26" customWidth="1"/>
    <col min="6" max="7" width="13.140625" style="26" customWidth="1"/>
    <col min="8" max="16384" width="9.140625" style="6"/>
  </cols>
  <sheetData>
    <row r="1" spans="1:7" s="3" customFormat="1" ht="18.75" customHeight="1">
      <c r="A1" s="1" t="s">
        <v>0</v>
      </c>
      <c r="B1" s="1"/>
      <c r="C1" s="1"/>
      <c r="D1" s="1"/>
      <c r="E1" s="1"/>
      <c r="F1" s="1"/>
      <c r="G1" s="1"/>
    </row>
    <row r="2" spans="1:7" s="3" customFormat="1" ht="18.75" customHeight="1">
      <c r="A2" s="1" t="s">
        <v>1</v>
      </c>
      <c r="B2" s="1"/>
      <c r="C2" s="1"/>
      <c r="D2" s="1"/>
      <c r="E2" s="1"/>
      <c r="F2" s="1"/>
      <c r="G2" s="1"/>
    </row>
    <row r="3" spans="1:7" s="3" customFormat="1" ht="18.75" customHeight="1">
      <c r="A3" s="1" t="s">
        <v>4</v>
      </c>
      <c r="B3" s="1"/>
      <c r="C3" s="1"/>
      <c r="D3" s="1"/>
      <c r="E3" s="1"/>
      <c r="F3" s="1"/>
      <c r="G3" s="1"/>
    </row>
    <row r="4" spans="1:7" ht="30" customHeight="1">
      <c r="A4" s="4"/>
      <c r="B4" s="5"/>
      <c r="C4" s="5"/>
      <c r="D4" s="5"/>
      <c r="E4" s="5"/>
      <c r="F4" s="5"/>
      <c r="G4" s="5"/>
    </row>
    <row r="5" spans="1:7" s="3" customFormat="1" ht="29.25" customHeight="1">
      <c r="A5" s="7" t="s">
        <v>5</v>
      </c>
      <c r="B5" s="7"/>
      <c r="C5" s="7"/>
      <c r="D5" s="7"/>
      <c r="E5" s="7"/>
      <c r="F5" s="7"/>
      <c r="G5" s="7"/>
    </row>
    <row r="6" spans="1:7" s="12" customFormat="1" ht="32.25" customHeight="1">
      <c r="A6" s="9" t="s">
        <v>6</v>
      </c>
      <c r="B6" s="9" t="s">
        <v>7</v>
      </c>
      <c r="C6" s="9" t="s">
        <v>8</v>
      </c>
      <c r="D6" s="10" t="s">
        <v>9</v>
      </c>
      <c r="E6" s="10" t="s">
        <v>10</v>
      </c>
      <c r="F6" s="10" t="s">
        <v>11</v>
      </c>
      <c r="G6" s="10" t="s">
        <v>12</v>
      </c>
    </row>
    <row r="7" spans="1:7">
      <c r="A7" s="13">
        <v>1</v>
      </c>
      <c r="B7" s="14" t="s">
        <v>13</v>
      </c>
      <c r="C7" s="15" t="s">
        <v>14</v>
      </c>
      <c r="D7" s="16" t="s">
        <v>15</v>
      </c>
      <c r="E7" s="17">
        <v>0.15</v>
      </c>
      <c r="F7" s="17">
        <f>E7</f>
        <v>0.15</v>
      </c>
      <c r="G7" s="17">
        <f>E7</f>
        <v>0.15</v>
      </c>
    </row>
    <row r="8" spans="1:7">
      <c r="A8" s="13">
        <v>2</v>
      </c>
      <c r="B8" s="14" t="s">
        <v>16</v>
      </c>
      <c r="C8" s="15" t="s">
        <v>14</v>
      </c>
      <c r="D8" s="16" t="s">
        <v>15</v>
      </c>
      <c r="E8" s="18">
        <v>0.01</v>
      </c>
      <c r="F8" s="18">
        <v>0.01</v>
      </c>
      <c r="G8" s="18">
        <v>0.01</v>
      </c>
    </row>
    <row r="9" spans="1:7">
      <c r="A9" s="13">
        <v>3</v>
      </c>
      <c r="B9" s="14" t="s">
        <v>17</v>
      </c>
      <c r="C9" s="15" t="s">
        <v>18</v>
      </c>
      <c r="D9" s="19">
        <f>'[1]Приложение 3.1'!R9</f>
        <v>0.1905</v>
      </c>
      <c r="E9" s="19">
        <f>'[1]Приложение 3.1'!S9</f>
        <v>0.1905</v>
      </c>
      <c r="F9" s="19">
        <f>E9</f>
        <v>0.1905</v>
      </c>
      <c r="G9" s="19">
        <f>F9</f>
        <v>0.1905</v>
      </c>
    </row>
    <row r="10" spans="1:7">
      <c r="A10" s="13">
        <v>4</v>
      </c>
      <c r="B10" s="14" t="s">
        <v>19</v>
      </c>
      <c r="C10" s="15" t="s">
        <v>14</v>
      </c>
      <c r="D10" s="16" t="s">
        <v>15</v>
      </c>
      <c r="E10" s="20">
        <f>E9/D9-100%</f>
        <v>0</v>
      </c>
      <c r="F10" s="18">
        <f>F9/E9-100%</f>
        <v>0</v>
      </c>
      <c r="G10" s="18">
        <f>G9/F9-100%</f>
        <v>0</v>
      </c>
    </row>
    <row r="11" spans="1:7" ht="18" customHeight="1">
      <c r="A11" s="13">
        <v>5</v>
      </c>
      <c r="B11" s="21" t="s">
        <v>20</v>
      </c>
      <c r="C11" s="22"/>
      <c r="D11" s="16" t="s">
        <v>15</v>
      </c>
      <c r="E11" s="16">
        <v>0.75</v>
      </c>
      <c r="F11" s="16">
        <v>0.75</v>
      </c>
      <c r="G11" s="16">
        <v>0.75</v>
      </c>
    </row>
    <row r="12" spans="1:7">
      <c r="A12" s="13">
        <v>6</v>
      </c>
      <c r="B12" s="23" t="s">
        <v>21</v>
      </c>
      <c r="C12" s="22"/>
      <c r="D12" s="16" t="s">
        <v>15</v>
      </c>
      <c r="E12" s="24">
        <f>(1+E7)*(1-E8)*(1+E10*E11)</f>
        <v>1.1384999999999998</v>
      </c>
      <c r="F12" s="24">
        <f>(1+F7)*(1-F8)*(1+F10*F11)</f>
        <v>1.1384999999999998</v>
      </c>
      <c r="G12" s="24">
        <f>(1+G7)*(1-G8)*(1+G10*G11)</f>
        <v>1.1384999999999998</v>
      </c>
    </row>
    <row r="13" spans="1:7" ht="13.5" customHeight="1">
      <c r="A13" s="4"/>
      <c r="B13" s="5"/>
      <c r="C13" s="5"/>
      <c r="D13" s="5"/>
      <c r="E13" s="5"/>
      <c r="F13" s="5"/>
      <c r="G13" s="5"/>
    </row>
    <row r="14" spans="1:7" ht="13.5" customHeight="1">
      <c r="A14" s="25"/>
      <c r="B14" s="25"/>
      <c r="C14" s="25"/>
      <c r="D14" s="25"/>
      <c r="E14" s="25"/>
      <c r="G14" s="25"/>
    </row>
    <row r="15" spans="1:7" s="3" customFormat="1" ht="29.25" customHeight="1">
      <c r="A15" s="7" t="s">
        <v>22</v>
      </c>
      <c r="B15" s="7"/>
      <c r="C15" s="7"/>
      <c r="D15" s="7"/>
      <c r="E15" s="7"/>
      <c r="F15" s="7"/>
      <c r="G15" s="7"/>
    </row>
    <row r="16" spans="1:7" s="12" customFormat="1" ht="32.25" customHeight="1">
      <c r="A16" s="9" t="s">
        <v>6</v>
      </c>
      <c r="B16" s="9" t="s">
        <v>7</v>
      </c>
      <c r="C16" s="9" t="s">
        <v>8</v>
      </c>
      <c r="D16" s="10" t="s">
        <v>9</v>
      </c>
      <c r="E16" s="10" t="s">
        <v>10</v>
      </c>
      <c r="F16" s="10" t="s">
        <v>11</v>
      </c>
      <c r="G16" s="10" t="s">
        <v>12</v>
      </c>
    </row>
    <row r="17" spans="1:7">
      <c r="A17" s="27" t="s">
        <v>23</v>
      </c>
      <c r="B17" s="28" t="s">
        <v>24</v>
      </c>
      <c r="C17" s="29" t="s">
        <v>25</v>
      </c>
      <c r="D17" s="30">
        <f>'[1]Приложения 4.6'!M10</f>
        <v>0</v>
      </c>
      <c r="E17" s="30">
        <f>'[1]Приложения 4.6'!N10</f>
        <v>1090.5860644166669</v>
      </c>
      <c r="F17" s="30">
        <f>E17*$F$12</f>
        <v>1241.6322343383752</v>
      </c>
      <c r="G17" s="30">
        <f>F17*$G$12</f>
        <v>1413.59829879424</v>
      </c>
    </row>
    <row r="18" spans="1:7">
      <c r="A18" s="27" t="s">
        <v>26</v>
      </c>
      <c r="B18" s="28" t="s">
        <v>27</v>
      </c>
      <c r="C18" s="29" t="s">
        <v>25</v>
      </c>
      <c r="D18" s="30">
        <f>'[1]Приложения 4.6'!M20</f>
        <v>0</v>
      </c>
      <c r="E18" s="30">
        <f>'[1]Приложения 4.6'!N20</f>
        <v>5884.165649112696</v>
      </c>
      <c r="F18" s="30">
        <f t="shared" ref="F18:F25" si="0">E18*$F$12</f>
        <v>6699.1225915148034</v>
      </c>
      <c r="G18" s="30">
        <f t="shared" ref="G18:G25" si="1">F18*$G$12</f>
        <v>7626.9510704396025</v>
      </c>
    </row>
    <row r="19" spans="1:7" ht="31.5">
      <c r="A19" s="27" t="s">
        <v>28</v>
      </c>
      <c r="B19" s="32" t="s">
        <v>29</v>
      </c>
      <c r="C19" s="29" t="s">
        <v>25</v>
      </c>
      <c r="D19" s="30">
        <f>'[1]Приложения 4.6'!M22</f>
        <v>0</v>
      </c>
      <c r="E19" s="30">
        <f>'[1]Приложения 4.6'!N22</f>
        <v>1938.5229999999999</v>
      </c>
      <c r="F19" s="30">
        <f t="shared" si="0"/>
        <v>2207.0084354999995</v>
      </c>
      <c r="G19" s="30">
        <f t="shared" si="1"/>
        <v>2512.6791038167489</v>
      </c>
    </row>
    <row r="20" spans="1:7" ht="70.5" customHeight="1">
      <c r="A20" s="27" t="s">
        <v>30</v>
      </c>
      <c r="B20" s="33" t="s">
        <v>31</v>
      </c>
      <c r="C20" s="29" t="s">
        <v>25</v>
      </c>
      <c r="D20" s="30">
        <f>'[1]Приложения 4.6'!M25</f>
        <v>0</v>
      </c>
      <c r="E20" s="30">
        <f>'[1]Приложения 4.6'!N25</f>
        <v>290</v>
      </c>
      <c r="F20" s="30">
        <f t="shared" si="0"/>
        <v>330.16499999999996</v>
      </c>
      <c r="G20" s="30">
        <f t="shared" si="1"/>
        <v>375.89285249999989</v>
      </c>
    </row>
    <row r="21" spans="1:7" ht="84.75" customHeight="1">
      <c r="A21" s="27" t="s">
        <v>32</v>
      </c>
      <c r="B21" s="33" t="s">
        <v>33</v>
      </c>
      <c r="C21" s="29" t="s">
        <v>25</v>
      </c>
      <c r="D21" s="30">
        <f>'[1]Приложения 4.6'!M27</f>
        <v>0</v>
      </c>
      <c r="E21" s="30">
        <f>'[1]Приложения 4.6'!N27</f>
        <v>1482.7452467009416</v>
      </c>
      <c r="F21" s="30">
        <f t="shared" si="0"/>
        <v>1688.1054633690219</v>
      </c>
      <c r="G21" s="30">
        <f t="shared" si="1"/>
        <v>1921.9080700456311</v>
      </c>
    </row>
    <row r="22" spans="1:7">
      <c r="A22" s="27" t="s">
        <v>34</v>
      </c>
      <c r="B22" s="33" t="s">
        <v>35</v>
      </c>
      <c r="C22" s="29" t="s">
        <v>25</v>
      </c>
      <c r="D22" s="30">
        <f>'[1]Приложения 4.6'!M38</f>
        <v>0</v>
      </c>
      <c r="E22" s="30">
        <f>'[1]Приложения 4.6'!N38</f>
        <v>23</v>
      </c>
      <c r="F22" s="30">
        <f t="shared" si="0"/>
        <v>26.185499999999998</v>
      </c>
      <c r="G22" s="30">
        <f t="shared" si="1"/>
        <v>29.812191749999993</v>
      </c>
    </row>
    <row r="23" spans="1:7" ht="47.25">
      <c r="A23" s="27" t="s">
        <v>36</v>
      </c>
      <c r="B23" s="33" t="s">
        <v>37</v>
      </c>
      <c r="C23" s="29" t="s">
        <v>25</v>
      </c>
      <c r="D23" s="30">
        <f>'[1]Приложения 4.6'!M39</f>
        <v>0</v>
      </c>
      <c r="E23" s="30">
        <f>'[1]Приложения 4.6'!N39</f>
        <v>1288.3333333333333</v>
      </c>
      <c r="F23" s="30">
        <f t="shared" si="0"/>
        <v>1466.7674999999997</v>
      </c>
      <c r="G23" s="30">
        <f t="shared" si="1"/>
        <v>1669.9147987499994</v>
      </c>
    </row>
    <row r="24" spans="1:7" ht="31.5">
      <c r="A24" s="27" t="s">
        <v>38</v>
      </c>
      <c r="B24" s="33" t="s">
        <v>39</v>
      </c>
      <c r="C24" s="29" t="s">
        <v>25</v>
      </c>
      <c r="D24" s="30">
        <f>'[1]Приложения 4.6'!M40</f>
        <v>0</v>
      </c>
      <c r="E24" s="30">
        <f>'[1]Приложения 4.6'!N40</f>
        <v>220.15566666666666</v>
      </c>
      <c r="F24" s="30">
        <f t="shared" si="0"/>
        <v>250.64722649999996</v>
      </c>
      <c r="G24" s="30">
        <f t="shared" si="1"/>
        <v>285.36186737024991</v>
      </c>
    </row>
    <row r="25" spans="1:7">
      <c r="A25" s="27" t="s">
        <v>40</v>
      </c>
      <c r="B25" s="33" t="s">
        <v>41</v>
      </c>
      <c r="C25" s="29" t="s">
        <v>25</v>
      </c>
      <c r="D25" s="30">
        <f>'[1]Приложения 4.6'!M55</f>
        <v>0</v>
      </c>
      <c r="E25" s="30">
        <f>'[1]Приложения 4.6'!N55</f>
        <v>17.666666666666668</v>
      </c>
      <c r="F25" s="30">
        <f t="shared" si="0"/>
        <v>20.113499999999998</v>
      </c>
      <c r="G25" s="30">
        <f t="shared" si="1"/>
        <v>22.899219749999997</v>
      </c>
    </row>
    <row r="26" spans="1:7">
      <c r="A26" s="35"/>
      <c r="B26" s="36" t="s">
        <v>42</v>
      </c>
      <c r="C26" s="37" t="s">
        <v>25</v>
      </c>
      <c r="D26" s="38">
        <f>SUM(D17:D25)</f>
        <v>0</v>
      </c>
      <c r="E26" s="38">
        <f>SUM(E17:E25)</f>
        <v>12235.175626896971</v>
      </c>
      <c r="F26" s="38">
        <f>SUM(F17:F25)</f>
        <v>13929.7474512222</v>
      </c>
      <c r="G26" s="38">
        <f>SUM(G17:G25)</f>
        <v>15859.017473216469</v>
      </c>
    </row>
    <row r="27" spans="1:7">
      <c r="A27" s="39"/>
      <c r="B27" s="40"/>
      <c r="C27" s="34"/>
      <c r="D27" s="34"/>
      <c r="E27" s="34"/>
      <c r="F27" s="34"/>
      <c r="G27" s="34"/>
    </row>
    <row r="28" spans="1:7" ht="13.5" customHeight="1">
      <c r="A28" s="34"/>
      <c r="B28" s="34"/>
      <c r="C28" s="34"/>
      <c r="D28" s="34"/>
      <c r="E28" s="34"/>
      <c r="G28" s="34"/>
    </row>
    <row r="29" spans="1:7" s="3" customFormat="1" ht="29.25" customHeight="1">
      <c r="A29" s="7" t="s">
        <v>43</v>
      </c>
      <c r="B29" s="7"/>
      <c r="C29" s="7"/>
      <c r="D29" s="7"/>
      <c r="E29" s="7"/>
      <c r="F29" s="7"/>
      <c r="G29" s="7"/>
    </row>
    <row r="30" spans="1:7" s="12" customFormat="1" ht="32.25" customHeight="1">
      <c r="A30" s="9" t="s">
        <v>6</v>
      </c>
      <c r="B30" s="9" t="s">
        <v>7</v>
      </c>
      <c r="C30" s="9" t="s">
        <v>8</v>
      </c>
      <c r="D30" s="10" t="s">
        <v>9</v>
      </c>
      <c r="E30" s="10" t="s">
        <v>10</v>
      </c>
      <c r="F30" s="10" t="s">
        <v>11</v>
      </c>
      <c r="G30" s="10" t="s">
        <v>12</v>
      </c>
    </row>
    <row r="31" spans="1:7" ht="13.5" customHeight="1">
      <c r="A31" s="27" t="s">
        <v>23</v>
      </c>
      <c r="B31" s="41" t="s">
        <v>44</v>
      </c>
      <c r="C31" s="29" t="s">
        <v>25</v>
      </c>
      <c r="D31" s="30">
        <f>'[1]Приложения 4.6'!M14</f>
        <v>0</v>
      </c>
      <c r="E31" s="30">
        <f>'[1]Приложения 4.6'!N14</f>
        <v>9043.6655985070374</v>
      </c>
      <c r="F31" s="30">
        <f t="shared" ref="F31:F32" si="2">E31*$F$12</f>
        <v>10296.213283900261</v>
      </c>
      <c r="G31" s="30">
        <f t="shared" ref="G31:G32" si="3">F31*$G$12</f>
        <v>11722.238823720445</v>
      </c>
    </row>
    <row r="32" spans="1:7" ht="13.5" customHeight="1">
      <c r="A32" s="27" t="s">
        <v>26</v>
      </c>
      <c r="B32" s="41" t="s">
        <v>45</v>
      </c>
      <c r="C32" s="29" t="s">
        <v>25</v>
      </c>
      <c r="D32" s="30">
        <f>'[1]Приложения 4.6'!M31</f>
        <v>0</v>
      </c>
      <c r="E32" s="30">
        <f>'[1]Приложения 4.6'!N31</f>
        <v>2469.387990246888</v>
      </c>
      <c r="F32" s="30">
        <f t="shared" si="2"/>
        <v>2811.3982268960817</v>
      </c>
      <c r="G32" s="30">
        <f t="shared" si="3"/>
        <v>3200.7768813211887</v>
      </c>
    </row>
    <row r="33" spans="1:7" ht="13.5" customHeight="1">
      <c r="A33" s="27" t="s">
        <v>28</v>
      </c>
      <c r="B33" s="41" t="s">
        <v>46</v>
      </c>
      <c r="C33" s="29" t="s">
        <v>25</v>
      </c>
      <c r="D33" s="30">
        <f>SUM(D34:D36)</f>
        <v>0</v>
      </c>
      <c r="E33" s="30">
        <f>SUM(E34:E36)</f>
        <v>0</v>
      </c>
      <c r="F33" s="30">
        <f>SUM(F34:F36)</f>
        <v>0</v>
      </c>
      <c r="G33" s="30">
        <f>SUM(G34:G36)</f>
        <v>0</v>
      </c>
    </row>
    <row r="34" spans="1:7" ht="13.5" customHeight="1">
      <c r="A34" s="27" t="s">
        <v>47</v>
      </c>
      <c r="B34" s="42" t="s">
        <v>48</v>
      </c>
      <c r="C34" s="29" t="s">
        <v>25</v>
      </c>
      <c r="D34" s="30">
        <f>'[1]Приложения 4.6'!M42</f>
        <v>0</v>
      </c>
      <c r="E34" s="30">
        <f>'[1]Приложения 4.6'!N42</f>
        <v>0</v>
      </c>
      <c r="F34" s="30">
        <f t="shared" ref="F34:F43" si="4">E34*$F$12</f>
        <v>0</v>
      </c>
      <c r="G34" s="30">
        <f t="shared" ref="G34:G43" si="5">F34*$G$12</f>
        <v>0</v>
      </c>
    </row>
    <row r="35" spans="1:7">
      <c r="A35" s="27" t="s">
        <v>49</v>
      </c>
      <c r="B35" s="42" t="s">
        <v>50</v>
      </c>
      <c r="C35" s="29" t="s">
        <v>25</v>
      </c>
      <c r="D35" s="30">
        <f>'[1]Приложения 4.6'!M41</f>
        <v>0</v>
      </c>
      <c r="E35" s="30">
        <f>'[1]Приложения 4.6'!N41</f>
        <v>0</v>
      </c>
      <c r="F35" s="30">
        <f t="shared" si="4"/>
        <v>0</v>
      </c>
      <c r="G35" s="30">
        <f t="shared" si="5"/>
        <v>0</v>
      </c>
    </row>
    <row r="36" spans="1:7">
      <c r="A36" s="27" t="s">
        <v>51</v>
      </c>
      <c r="B36" s="42" t="s">
        <v>52</v>
      </c>
      <c r="C36" s="29" t="s">
        <v>25</v>
      </c>
      <c r="D36" s="30">
        <v>0</v>
      </c>
      <c r="E36" s="30">
        <v>0</v>
      </c>
      <c r="F36" s="30">
        <f t="shared" si="4"/>
        <v>0</v>
      </c>
      <c r="G36" s="30">
        <f t="shared" si="5"/>
        <v>0</v>
      </c>
    </row>
    <row r="37" spans="1:7">
      <c r="A37" s="27" t="s">
        <v>30</v>
      </c>
      <c r="B37" s="41" t="s">
        <v>53</v>
      </c>
      <c r="C37" s="29" t="s">
        <v>25</v>
      </c>
      <c r="D37" s="30">
        <f>'[1]Приложения 4.6'!M21</f>
        <v>0</v>
      </c>
      <c r="E37" s="30">
        <f>'[1]Приложения 4.6'!N21</f>
        <v>1777.0180260320342</v>
      </c>
      <c r="F37" s="30">
        <f t="shared" si="4"/>
        <v>2023.1350226374707</v>
      </c>
      <c r="G37" s="30">
        <f t="shared" si="5"/>
        <v>2303.3392232727601</v>
      </c>
    </row>
    <row r="38" spans="1:7">
      <c r="A38" s="27" t="s">
        <v>32</v>
      </c>
      <c r="B38" s="41" t="s">
        <v>54</v>
      </c>
      <c r="C38" s="29" t="s">
        <v>25</v>
      </c>
      <c r="D38" s="30"/>
      <c r="E38" s="30"/>
      <c r="F38" s="30">
        <f t="shared" si="4"/>
        <v>0</v>
      </c>
      <c r="G38" s="30">
        <f t="shared" si="5"/>
        <v>0</v>
      </c>
    </row>
    <row r="39" spans="1:7">
      <c r="A39" s="27" t="s">
        <v>34</v>
      </c>
      <c r="B39" s="41" t="s">
        <v>55</v>
      </c>
      <c r="C39" s="29" t="s">
        <v>25</v>
      </c>
      <c r="D39" s="43">
        <f>'[1]Приложения 4.6'!M58</f>
        <v>0</v>
      </c>
      <c r="E39" s="43">
        <f>'[1]Приложения 4.6'!N58</f>
        <v>0</v>
      </c>
      <c r="F39" s="30">
        <f t="shared" si="4"/>
        <v>0</v>
      </c>
      <c r="G39" s="30">
        <f t="shared" si="5"/>
        <v>0</v>
      </c>
    </row>
    <row r="40" spans="1:7">
      <c r="A40" s="27" t="s">
        <v>36</v>
      </c>
      <c r="B40" s="41" t="s">
        <v>56</v>
      </c>
      <c r="C40" s="29" t="s">
        <v>25</v>
      </c>
      <c r="D40" s="30">
        <f>'[1]Приложения 4.6'!M19</f>
        <v>0</v>
      </c>
      <c r="E40" s="30">
        <f>'[1]Приложения 4.6'!N19</f>
        <v>0</v>
      </c>
      <c r="F40" s="30">
        <f t="shared" si="4"/>
        <v>0</v>
      </c>
      <c r="G40" s="30">
        <f t="shared" si="5"/>
        <v>0</v>
      </c>
    </row>
    <row r="41" spans="1:7" s="45" customFormat="1">
      <c r="A41" s="27" t="s">
        <v>38</v>
      </c>
      <c r="B41" s="41" t="s">
        <v>57</v>
      </c>
      <c r="C41" s="29" t="s">
        <v>25</v>
      </c>
      <c r="D41" s="30">
        <f>'[1]Приложения 4.6'!M51</f>
        <v>0</v>
      </c>
      <c r="E41" s="30">
        <f>'[1]Приложения 4.6'!N51</f>
        <v>11.666666666666666</v>
      </c>
      <c r="F41" s="30">
        <f t="shared" si="4"/>
        <v>13.282499999999997</v>
      </c>
      <c r="G41" s="30">
        <f t="shared" si="5"/>
        <v>15.122126249999994</v>
      </c>
    </row>
    <row r="42" spans="1:7">
      <c r="A42" s="27" t="s">
        <v>40</v>
      </c>
      <c r="B42" s="41" t="s">
        <v>58</v>
      </c>
      <c r="C42" s="29" t="s">
        <v>25</v>
      </c>
      <c r="D42" s="30">
        <f>'[1]Приложения 4.6'!M52</f>
        <v>0</v>
      </c>
      <c r="E42" s="30">
        <f>'[1]Приложения 4.6'!N52</f>
        <v>112.62481833333334</v>
      </c>
      <c r="F42" s="30">
        <f t="shared" si="4"/>
        <v>128.22335567249999</v>
      </c>
      <c r="G42" s="30">
        <f t="shared" si="5"/>
        <v>145.98229043314123</v>
      </c>
    </row>
    <row r="43" spans="1:7">
      <c r="A43" s="27" t="s">
        <v>59</v>
      </c>
      <c r="B43" s="41" t="s">
        <v>60</v>
      </c>
      <c r="C43" s="29" t="s">
        <v>25</v>
      </c>
      <c r="D43" s="43">
        <f>'[1]Приложения 4.6'!M54</f>
        <v>0</v>
      </c>
      <c r="E43" s="43">
        <f>'[1]Приложения 4.6'!N54</f>
        <v>0</v>
      </c>
      <c r="F43" s="30">
        <f t="shared" si="4"/>
        <v>0</v>
      </c>
      <c r="G43" s="30">
        <f t="shared" si="5"/>
        <v>0</v>
      </c>
    </row>
    <row r="44" spans="1:7">
      <c r="A44" s="35"/>
      <c r="B44" s="46" t="s">
        <v>61</v>
      </c>
      <c r="C44" s="37" t="s">
        <v>25</v>
      </c>
      <c r="D44" s="38">
        <f>SUM(D31:D33,D37:D43)</f>
        <v>0</v>
      </c>
      <c r="E44" s="38">
        <f>SUM(E31:E33,E37:E43)</f>
        <v>13414.36309978596</v>
      </c>
      <c r="F44" s="38">
        <f>SUM(F31:F33,F37:F43)</f>
        <v>15272.252389106312</v>
      </c>
      <c r="G44" s="38">
        <f>SUM(G31:G33,G37:G43)</f>
        <v>17387.459344997536</v>
      </c>
    </row>
    <row r="45" spans="1:7">
      <c r="D45" s="47"/>
      <c r="E45" s="47"/>
      <c r="F45" s="47"/>
      <c r="G45" s="47"/>
    </row>
    <row r="47" spans="1:7" s="3" customFormat="1" ht="29.25" customHeight="1">
      <c r="A47" s="7" t="s">
        <v>62</v>
      </c>
      <c r="B47" s="7"/>
      <c r="C47" s="7"/>
      <c r="D47" s="7"/>
      <c r="E47" s="7"/>
      <c r="F47" s="7"/>
      <c r="G47" s="7"/>
    </row>
    <row r="48" spans="1:7" s="12" customFormat="1" ht="32.25" customHeight="1">
      <c r="A48" s="9" t="s">
        <v>6</v>
      </c>
      <c r="B48" s="9" t="s">
        <v>7</v>
      </c>
      <c r="C48" s="9" t="s">
        <v>8</v>
      </c>
      <c r="D48" s="10" t="s">
        <v>9</v>
      </c>
      <c r="E48" s="10" t="s">
        <v>10</v>
      </c>
      <c r="F48" s="10" t="s">
        <v>11</v>
      </c>
      <c r="G48" s="10" t="s">
        <v>12</v>
      </c>
    </row>
    <row r="49" spans="1:7" ht="31.5">
      <c r="A49" s="48" t="s">
        <v>63</v>
      </c>
      <c r="B49" s="49" t="s">
        <v>64</v>
      </c>
      <c r="C49" s="37" t="s">
        <v>25</v>
      </c>
      <c r="D49" s="50">
        <f>'[1]Приложения 4.6'!M59</f>
        <v>0</v>
      </c>
      <c r="E49" s="50">
        <f>'[1]Приложения 4.6'!N59</f>
        <v>0</v>
      </c>
      <c r="F49" s="50">
        <v>0</v>
      </c>
      <c r="G49" s="50">
        <v>0</v>
      </c>
    </row>
    <row r="50" spans="1:7">
      <c r="A50" s="51"/>
      <c r="B50" s="51"/>
      <c r="C50" s="52"/>
      <c r="D50" s="53"/>
      <c r="E50" s="53"/>
      <c r="F50" s="53"/>
    </row>
    <row r="52" spans="1:7" s="3" customFormat="1" ht="29.25" customHeight="1">
      <c r="A52" s="7" t="s">
        <v>65</v>
      </c>
      <c r="B52" s="7"/>
      <c r="C52" s="7"/>
      <c r="D52" s="7"/>
      <c r="E52" s="7"/>
      <c r="F52" s="7"/>
      <c r="G52" s="7"/>
    </row>
    <row r="53" spans="1:7" s="12" customFormat="1" ht="32.25" customHeight="1">
      <c r="A53" s="9" t="s">
        <v>6</v>
      </c>
      <c r="B53" s="9" t="s">
        <v>7</v>
      </c>
      <c r="C53" s="9" t="s">
        <v>8</v>
      </c>
      <c r="D53" s="10" t="s">
        <v>9</v>
      </c>
      <c r="E53" s="10" t="s">
        <v>10</v>
      </c>
      <c r="F53" s="10" t="s">
        <v>11</v>
      </c>
      <c r="G53" s="10" t="s">
        <v>12</v>
      </c>
    </row>
    <row r="54" spans="1:7">
      <c r="A54" s="48" t="s">
        <v>67</v>
      </c>
      <c r="B54" s="46" t="s">
        <v>66</v>
      </c>
      <c r="C54" s="37" t="s">
        <v>25</v>
      </c>
      <c r="D54" s="38">
        <f>D49+D44+D26</f>
        <v>0</v>
      </c>
      <c r="E54" s="38">
        <f>E49+E44+E26</f>
        <v>25649.538726682931</v>
      </c>
      <c r="F54" s="38">
        <f>F49+F44+F26</f>
        <v>29201.999840328514</v>
      </c>
      <c r="G54" s="38">
        <f>G49+G44+G26</f>
        <v>33246.476818214003</v>
      </c>
    </row>
    <row r="55" spans="1:7">
      <c r="D55" s="47"/>
      <c r="E55" s="47"/>
      <c r="F55" s="47"/>
    </row>
    <row r="56" spans="1:7">
      <c r="D56" s="47"/>
      <c r="E56" s="47"/>
      <c r="F56" s="47"/>
    </row>
    <row r="57" spans="1:7">
      <c r="D57" s="6"/>
      <c r="E57" s="6"/>
    </row>
    <row r="60" spans="1:7">
      <c r="A60" s="6"/>
      <c r="B60" s="54" t="s">
        <v>68</v>
      </c>
      <c r="C60" s="54"/>
      <c r="D60" s="54"/>
      <c r="E60" s="6"/>
      <c r="F60" s="55" t="s">
        <v>69</v>
      </c>
    </row>
    <row r="68" spans="4:5">
      <c r="D68" s="56">
        <f>D54-'[1]Приложения 4.6'!P64</f>
        <v>0</v>
      </c>
      <c r="E68" s="56">
        <f>E54-'[1]Приложения 4.6'!N64</f>
        <v>0</v>
      </c>
    </row>
  </sheetData>
  <mergeCells count="8">
    <mergeCell ref="A47:G47"/>
    <mergeCell ref="A52:G52"/>
    <mergeCell ref="A15:G15"/>
    <mergeCell ref="A29:G29"/>
    <mergeCell ref="A3:G3"/>
    <mergeCell ref="A5:G5"/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3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КузнецкТеплоСбыт</vt:lpstr>
      <vt:lpstr>Кузнецкая ТЭЦ</vt:lpstr>
      <vt:lpstr>Центральная ТЭЦ</vt:lpstr>
      <vt:lpstr>'Кузнецкая ТЭЦ'!Область_печати</vt:lpstr>
      <vt:lpstr>КузнецкТеплоСбыт!Область_печати</vt:lpstr>
      <vt:lpstr>'Центральная ТЭЦ'!Область_печати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2015-04-20T12:54:52Z</dcterms:created>
  <dcterms:modified xsi:type="dcterms:W3CDTF">2015-04-20T12:59:02Z</dcterms:modified>
</cp:coreProperties>
</file>