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Лист1" sheetId="1" r:id="rId1"/>
    <sheet name="Лист2" sheetId="2" r:id="rId2"/>
    <sheet name="Лист3" sheetId="3" r:id="rId3"/>
    <sheet name="Лист5" sheetId="4" r:id="rId4"/>
    <sheet name="Лист6" sheetId="5" r:id="rId5"/>
  </sheets>
  <externalReferences>
    <externalReference r:id="rId8"/>
  </externalReferences>
  <definedNames>
    <definedName name="activity">'[1]Титульный'!$G$26</definedName>
    <definedName name="codeTemplate">'[1]Инструкция'!$J$2</definedName>
    <definedName name="fil">'[1]Титульный'!$G$21</definedName>
    <definedName name="godEnd">'[1]Титульный'!$G$13</definedName>
    <definedName name="godStart">'[1]Титульный'!$G$12</definedName>
    <definedName name="kind_of_fuels">'[1]TEHSHEET'!$AJ$2:$AJ$29</definedName>
    <definedName name="org">'[1]Титульный'!$G$19</definedName>
    <definedName name="_xlnm.Print_Area" localSheetId="0">'Лист1'!$A$1:$J$80</definedName>
  </definedNames>
  <calcPr fullCalcOnLoad="1"/>
</workbook>
</file>

<file path=xl/sharedStrings.xml><?xml version="1.0" encoding="utf-8"?>
<sst xmlns="http://schemas.openxmlformats.org/spreadsheetml/2006/main" count="161" uniqueCount="122">
  <si>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</si>
  <si>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</si>
  <si>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</si>
  <si>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</si>
  <si>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</si>
  <si>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</si>
  <si>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</si>
  <si>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</si>
  <si>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</si>
  <si>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</si>
  <si>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</si>
  <si>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</si>
  <si>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</si>
  <si>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</si>
  <si>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</si>
  <si>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</si>
  <si>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</si>
  <si>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прочее</t>
  </si>
  <si>
    <t>Стоимость</t>
  </si>
  <si>
    <t>Объем</t>
  </si>
  <si>
    <t>нет</t>
  </si>
  <si>
    <t>Стоимость 1й единицы объема с учетом доставки (транспортировки)</t>
  </si>
  <si>
    <t>Способ приобретения</t>
  </si>
  <si>
    <t>0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</si>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</sst>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0" fillId="33" borderId="0" xfId="0" applyNumberFormat="1" applyFont="1" applyFill="1" applyAlignment="1" applyProtection="1">
      <alignment vertical="top"/>
      <protection/>
    </xf>
    <xf numFmtId="49" fontId="2" fillId="33" borderId="0" xfId="0" applyNumberFormat="1" applyFont="1" applyFill="1" applyAlignment="1" applyProtection="1">
      <alignment horizontal="center" vertical="top"/>
      <protection/>
    </xf>
    <xf numFmtId="0" fontId="3" fillId="33" borderId="0" xfId="54" applyFont="1" applyFill="1" applyProtection="1">
      <alignment/>
      <protection/>
    </xf>
    <xf numFmtId="0" fontId="0" fillId="33" borderId="0" xfId="55" applyFont="1" applyFill="1" applyAlignment="1" applyProtection="1">
      <alignment vertical="center" wrapText="1"/>
      <protection/>
    </xf>
    <xf numFmtId="0" fontId="0" fillId="33" borderId="0" xfId="56" applyFont="1" applyFill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vertical="top"/>
      <protection/>
    </xf>
    <xf numFmtId="49" fontId="0" fillId="33" borderId="11" xfId="0" applyNumberFormat="1" applyFont="1" applyFill="1" applyBorder="1" applyAlignment="1" applyProtection="1">
      <alignment vertical="top"/>
      <protection/>
    </xf>
    <xf numFmtId="0" fontId="0" fillId="33" borderId="0" xfId="54" applyNumberFormat="1" applyFont="1" applyFill="1" applyBorder="1" applyAlignment="1" applyProtection="1">
      <alignment wrapText="1"/>
      <protection/>
    </xf>
    <xf numFmtId="0" fontId="7" fillId="33" borderId="0" xfId="54" applyNumberFormat="1" applyFont="1" applyFill="1" applyBorder="1" applyAlignment="1" applyProtection="1">
      <alignment horizontal="center" wrapText="1"/>
      <protection/>
    </xf>
    <xf numFmtId="0" fontId="0" fillId="33" borderId="12" xfId="54" applyNumberFormat="1" applyFont="1" applyFill="1" applyBorder="1" applyAlignment="1" applyProtection="1">
      <alignment wrapText="1"/>
      <protection/>
    </xf>
    <xf numFmtId="0" fontId="7" fillId="33" borderId="13" xfId="54" applyNumberFormat="1" applyFont="1" applyFill="1" applyBorder="1" applyAlignment="1" applyProtection="1">
      <alignment horizontal="center" wrapText="1"/>
      <protection/>
    </xf>
    <xf numFmtId="49" fontId="0" fillId="33" borderId="13" xfId="0" applyNumberFormat="1" applyFont="1" applyFill="1" applyBorder="1" applyAlignment="1" applyProtection="1">
      <alignment vertical="top"/>
      <protection/>
    </xf>
    <xf numFmtId="0" fontId="7" fillId="33" borderId="14" xfId="54" applyNumberFormat="1" applyFont="1" applyFill="1" applyBorder="1" applyAlignment="1" applyProtection="1">
      <alignment horizontal="center" wrapText="1"/>
      <protection/>
    </xf>
    <xf numFmtId="49" fontId="0" fillId="33" borderId="15" xfId="0" applyNumberFormat="1" applyFont="1" applyFill="1" applyBorder="1" applyAlignment="1" applyProtection="1">
      <alignment vertical="top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Alignment="1" applyProtection="1">
      <alignment vertical="center" wrapText="1"/>
      <protection/>
    </xf>
    <xf numFmtId="0" fontId="6" fillId="33" borderId="10" xfId="55" applyFont="1" applyFill="1" applyBorder="1" applyAlignment="1" applyProtection="1">
      <alignment vertical="center" wrapText="1"/>
      <protection/>
    </xf>
    <xf numFmtId="0" fontId="6" fillId="33" borderId="15" xfId="0" applyNumberFormat="1" applyFont="1" applyFill="1" applyBorder="1" applyAlignment="1" applyProtection="1">
      <alignment horizontal="right" vertical="top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NumberFormat="1" applyFont="1" applyFill="1" applyBorder="1" applyAlignment="1" applyProtection="1">
      <alignment horizontal="center" wrapText="1"/>
      <protection/>
    </xf>
    <xf numFmtId="0" fontId="6" fillId="33" borderId="11" xfId="55" applyFont="1" applyFill="1" applyBorder="1" applyAlignment="1" applyProtection="1">
      <alignment vertical="center" wrapText="1"/>
      <protection/>
    </xf>
    <xf numFmtId="0" fontId="6" fillId="33" borderId="0" xfId="55" applyFont="1" applyFill="1" applyAlignment="1" applyProtection="1">
      <alignment vertic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0" fontId="9" fillId="34" borderId="22" xfId="42" applyFont="1" applyFill="1" applyBorder="1" applyAlignment="1" applyProtection="1">
      <alignment vertical="center" wrapText="1"/>
      <protection/>
    </xf>
    <xf numFmtId="0" fontId="9" fillId="34" borderId="22" xfId="43" applyFont="1" applyFill="1" applyBorder="1" applyAlignment="1" applyProtection="1">
      <alignment vertical="center" wrapText="1"/>
      <protection/>
    </xf>
    <xf numFmtId="0" fontId="9" fillId="34" borderId="23" xfId="43" applyFont="1" applyFill="1" applyBorder="1" applyAlignment="1" applyProtection="1">
      <alignment vertical="center" wrapText="1"/>
      <protection/>
    </xf>
    <xf numFmtId="169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NumberFormat="1" applyFont="1" applyFill="1" applyBorder="1" applyAlignment="1" applyProtection="1">
      <alignment/>
      <protection/>
    </xf>
    <xf numFmtId="169" fontId="6" fillId="33" borderId="20" xfId="0" applyNumberFormat="1" applyFont="1" applyFill="1" applyBorder="1" applyAlignment="1" applyProtection="1">
      <alignment horizontal="center" vertical="center"/>
      <protection/>
    </xf>
    <xf numFmtId="3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 applyProtection="1">
      <alignment horizontal="center" vertical="center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49" fontId="0" fillId="33" borderId="24" xfId="0" applyNumberFormat="1" applyFont="1" applyFill="1" applyBorder="1" applyAlignment="1" applyProtection="1">
      <alignment vertical="top"/>
      <protection/>
    </xf>
    <xf numFmtId="49" fontId="0" fillId="33" borderId="25" xfId="0" applyNumberFormat="1" applyFont="1" applyFill="1" applyBorder="1" applyAlignment="1" applyProtection="1">
      <alignment vertical="top"/>
      <protection/>
    </xf>
    <xf numFmtId="49" fontId="0" fillId="33" borderId="26" xfId="0" applyNumberFormat="1" applyFont="1" applyFill="1" applyBorder="1" applyAlignment="1" applyProtection="1">
      <alignment vertical="top"/>
      <protection/>
    </xf>
    <xf numFmtId="49" fontId="6" fillId="33" borderId="19" xfId="0" applyNumberFormat="1" applyFont="1" applyFill="1" applyBorder="1" applyAlignment="1" applyProtection="1">
      <alignment vertical="center" wrapText="1"/>
      <protection/>
    </xf>
    <xf numFmtId="0" fontId="6" fillId="33" borderId="16" xfId="0" applyNumberFormat="1" applyFont="1" applyFill="1" applyBorder="1" applyAlignment="1" applyProtection="1">
      <alignment horizontal="left" vertical="center" wrapText="1"/>
      <protection/>
    </xf>
    <xf numFmtId="49" fontId="6" fillId="33" borderId="19" xfId="0" applyNumberFormat="1" applyFont="1" applyFill="1" applyBorder="1" applyAlignment="1" applyProtection="1">
      <alignment horizontal="left" vertical="center" wrapText="1"/>
      <protection/>
    </xf>
    <xf numFmtId="49" fontId="6" fillId="33" borderId="19" xfId="0" applyNumberFormat="1" applyFont="1" applyFill="1" applyBorder="1" applyAlignment="1" applyProtection="1">
      <alignment horizontal="left" vertical="center" wrapText="1" indent="1"/>
      <protection/>
    </xf>
    <xf numFmtId="49" fontId="0" fillId="33" borderId="19" xfId="0" applyNumberFormat="1" applyFill="1" applyBorder="1" applyAlignment="1" applyProtection="1">
      <alignment horizontal="left" vertical="center" wrapText="1" indent="1"/>
      <protection/>
    </xf>
    <xf numFmtId="49" fontId="6" fillId="33" borderId="19" xfId="0" applyNumberFormat="1" applyFont="1" applyFill="1" applyBorder="1" applyAlignment="1" applyProtection="1">
      <alignment horizontal="left" vertical="center" wrapText="1" indent="2"/>
      <protection/>
    </xf>
    <xf numFmtId="49" fontId="0" fillId="33" borderId="19" xfId="0" applyNumberFormat="1" applyFill="1" applyBorder="1" applyAlignment="1" applyProtection="1">
      <alignment horizontal="left" vertical="center" wrapText="1" indent="2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6" applyFont="1" applyFill="1" applyAlignment="1" applyProtection="1">
      <alignment horizontal="left" vertical="center" indent="1"/>
      <protection/>
    </xf>
    <xf numFmtId="0" fontId="7" fillId="33" borderId="30" xfId="54" applyNumberFormat="1" applyFont="1" applyFill="1" applyBorder="1" applyAlignment="1" applyProtection="1">
      <alignment horizontal="center" vertical="center" wrapText="1"/>
      <protection/>
    </xf>
    <xf numFmtId="0" fontId="7" fillId="33" borderId="31" xfId="54" applyNumberFormat="1" applyFont="1" applyFill="1" applyBorder="1" applyAlignment="1" applyProtection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 wrapText="1"/>
      <protection/>
    </xf>
    <xf numFmtId="0" fontId="0" fillId="33" borderId="33" xfId="54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_Forma_5 2" xfId="55"/>
    <cellStyle name="Обычный_PRIL1.ELECTR 2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82;&#1083;&#1072;&#1076;&#1085;&#1077;&#1074;&#1072;&#1058;&#1042;\&#1052;&#1086;&#1080;%20&#1076;&#1086;&#1082;&#1091;&#1084;&#1077;&#1085;&#1090;&#1099;\&#1057;&#1090;&#1072;&#1085;&#1076;&#1072;&#1088;&#1090;%20&#1088;&#1072;&#1089;&#1082;&#1088;%20&#1080;&#1085;&#1092;&#1086;&#1088;&#1084;&#1072;&#1094;&#1080;&#1080;\2012%20&#1075;\&#1090;&#1077;&#1087;&#1083;&#1086;_2012\_&#1050;%20&#1047;&#1040;&#1043;&#1056;&#1059;&#1047;&#1050;&#1045;\&#1064;&#1040;&#1041;&#1051;&#1054;&#1053;&#1067;%20&#1053;&#1058;&#1057;\JKH.OPEN.INFO.TARIFF.WARM.BKP_(v4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2">
        <row r="2">
          <cell r="J2" t="str">
            <v>Код шаблона: JKH.OPEN.INFO.TARIFF.WARM</v>
          </cell>
        </row>
      </sheetData>
      <sheetData sheetId="16">
        <row r="12">
          <cell r="G12" t="str">
            <v>01.01.2012</v>
          </cell>
        </row>
        <row r="13">
          <cell r="G13" t="str">
            <v>31.12.2012</v>
          </cell>
        </row>
        <row r="19">
          <cell r="G19" t="str">
            <v>ООО "НТС"</v>
          </cell>
        </row>
        <row r="26">
          <cell r="G26" t="str">
            <v>Передача</v>
          </cell>
        </row>
      </sheetData>
      <sheetData sheetId="25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BreakPreview" zoomScaleSheetLayoutView="100" zoomScalePageLayoutView="0" workbookViewId="0" topLeftCell="C9">
      <selection activeCell="J30" sqref="J30"/>
    </sheetView>
  </sheetViews>
  <sheetFormatPr defaultColWidth="9.140625" defaultRowHeight="15"/>
  <cols>
    <col min="1" max="2" width="0" style="1" hidden="1" customWidth="1"/>
    <col min="3" max="3" width="3.00390625" style="1" customWidth="1"/>
    <col min="4" max="4" width="4.421875" style="1" customWidth="1"/>
    <col min="5" max="5" width="9.00390625" style="1" bestFit="1" customWidth="1"/>
    <col min="6" max="6" width="41.28125" style="1" customWidth="1"/>
    <col min="7" max="7" width="41.421875" style="1" customWidth="1"/>
    <col min="8" max="8" width="12.8515625" style="1" customWidth="1"/>
    <col min="9" max="9" width="33.8515625" style="1" customWidth="1"/>
    <col min="10" max="10" width="9.140625" style="1" customWidth="1"/>
    <col min="11" max="16384" width="9.140625" style="1" customWidth="1"/>
  </cols>
  <sheetData>
    <row r="1" ht="15" hidden="1">
      <c r="H1" s="2" t="s">
        <v>0</v>
      </c>
    </row>
    <row r="2" ht="15" hidden="1"/>
    <row r="3" ht="15" hidden="1"/>
    <row r="4" ht="15" hidden="1"/>
    <row r="5" ht="15" hidden="1"/>
    <row r="6" ht="15" hidden="1"/>
    <row r="7" ht="15" hidden="1"/>
    <row r="8" spans="4:8" ht="15" hidden="1">
      <c r="D8" s="3"/>
      <c r="E8" s="3"/>
      <c r="F8" s="3"/>
      <c r="G8" s="3"/>
      <c r="H8" s="3"/>
    </row>
    <row r="9" spans="4:8" ht="15.75" customHeight="1">
      <c r="D9" s="4"/>
      <c r="E9" s="4"/>
      <c r="F9" s="3"/>
      <c r="G9" s="3"/>
      <c r="H9" s="3"/>
    </row>
    <row r="10" spans="4:8" ht="15.75" customHeight="1">
      <c r="D10" s="67" t="str">
        <f>codeTemplate</f>
        <v>Код шаблона: JKH.OPEN.INFO.TARIFF.WARM</v>
      </c>
      <c r="E10" s="67"/>
      <c r="F10" s="67"/>
      <c r="G10" s="3"/>
      <c r="H10" s="3"/>
    </row>
    <row r="11" spans="4:8" ht="15">
      <c r="D11" s="5"/>
      <c r="E11" s="4"/>
      <c r="F11" s="3"/>
      <c r="G11" s="3"/>
      <c r="H11" s="3"/>
    </row>
    <row r="12" spans="3:11" ht="45.75" customHeight="1">
      <c r="C12" s="6"/>
      <c r="D12" s="68" t="s">
        <v>1</v>
      </c>
      <c r="E12" s="69"/>
      <c r="F12" s="69"/>
      <c r="G12" s="69"/>
      <c r="H12" s="69"/>
      <c r="I12" s="69"/>
      <c r="J12" s="69"/>
      <c r="K12" s="7"/>
    </row>
    <row r="13" spans="3:11" ht="19.5" customHeight="1" thickBot="1">
      <c r="C13" s="6"/>
      <c r="D13" s="70" t="str">
        <f>IF(org="","",IF(fil="",org,org&amp;" ("&amp;fil&amp;")"))&amp;IF(OR(godStart="",godEnd=""),"",", "&amp;YEAR(godStart)&amp;"-"&amp;YEAR(godEnd)&amp;" гг.")</f>
        <v>ООО "НТС", 2012-2012 гг.</v>
      </c>
      <c r="E13" s="71"/>
      <c r="F13" s="71"/>
      <c r="G13" s="71"/>
      <c r="H13" s="71"/>
      <c r="I13" s="71"/>
      <c r="J13" s="71"/>
      <c r="K13" s="7"/>
    </row>
    <row r="14" spans="4:9" ht="15">
      <c r="D14" s="8"/>
      <c r="E14" s="9"/>
      <c r="F14" s="9"/>
      <c r="H14" s="9"/>
      <c r="I14" s="9"/>
    </row>
    <row r="15" spans="3:11" ht="15">
      <c r="C15" s="6"/>
      <c r="D15" s="10"/>
      <c r="E15" s="11"/>
      <c r="F15" s="11"/>
      <c r="G15" s="12"/>
      <c r="H15" s="11"/>
      <c r="I15" s="11"/>
      <c r="J15" s="13"/>
      <c r="K15" s="7"/>
    </row>
    <row r="16" spans="3:11" ht="23.25" thickBot="1">
      <c r="C16" s="6"/>
      <c r="D16" s="14"/>
      <c r="E16" s="15" t="s">
        <v>2</v>
      </c>
      <c r="F16" s="72" t="s">
        <v>3</v>
      </c>
      <c r="G16" s="72"/>
      <c r="H16" s="15" t="s">
        <v>4</v>
      </c>
      <c r="I16" s="16" t="s">
        <v>5</v>
      </c>
      <c r="J16" s="17"/>
      <c r="K16" s="7"/>
    </row>
    <row r="17" spans="3:11" ht="15">
      <c r="C17" s="6"/>
      <c r="D17" s="14"/>
      <c r="E17" s="18">
        <v>1</v>
      </c>
      <c r="F17" s="73">
        <f>E17+1</f>
        <v>2</v>
      </c>
      <c r="G17" s="73"/>
      <c r="H17" s="18">
        <f>F17+1</f>
        <v>3</v>
      </c>
      <c r="I17" s="18">
        <f>H17+1</f>
        <v>4</v>
      </c>
      <c r="J17" s="17"/>
      <c r="K17" s="7"/>
    </row>
    <row r="18" spans="3:11" ht="36" customHeight="1">
      <c r="C18" s="6"/>
      <c r="D18" s="14"/>
      <c r="E18" s="19" t="s">
        <v>6</v>
      </c>
      <c r="F18" s="74" t="s">
        <v>7</v>
      </c>
      <c r="G18" s="74"/>
      <c r="H18" s="20" t="s">
        <v>8</v>
      </c>
      <c r="I18" s="21" t="str">
        <f>IF(activity="","",activity)</f>
        <v>Передача</v>
      </c>
      <c r="J18" s="17"/>
      <c r="K18" s="7"/>
    </row>
    <row r="19" spans="1:11" s="29" customFormat="1" ht="19.5" customHeight="1">
      <c r="A19" s="22"/>
      <c r="B19" s="22"/>
      <c r="C19" s="23"/>
      <c r="D19" s="24"/>
      <c r="E19" s="19">
        <v>2</v>
      </c>
      <c r="F19" s="58" t="s">
        <v>9</v>
      </c>
      <c r="G19" s="58"/>
      <c r="H19" s="25" t="s">
        <v>10</v>
      </c>
      <c r="I19" s="26">
        <v>895940.46</v>
      </c>
      <c r="J19" s="27"/>
      <c r="K19" s="28"/>
    </row>
    <row r="20" spans="1:11" s="29" customFormat="1" ht="24" customHeight="1">
      <c r="A20" s="22"/>
      <c r="B20" s="22"/>
      <c r="C20" s="23"/>
      <c r="D20" s="24"/>
      <c r="E20" s="19">
        <v>3</v>
      </c>
      <c r="F20" s="58" t="s">
        <v>11</v>
      </c>
      <c r="G20" s="58"/>
      <c r="H20" s="25" t="s">
        <v>10</v>
      </c>
      <c r="I20" s="30">
        <f>SUM(I21:I22,I28,I31:I37,I40,I43,I46:I47)</f>
        <v>885797.48</v>
      </c>
      <c r="J20" s="27"/>
      <c r="K20" s="28"/>
    </row>
    <row r="21" spans="1:11" s="29" customFormat="1" ht="19.5" customHeight="1">
      <c r="A21" s="22"/>
      <c r="B21" s="22"/>
      <c r="C21" s="23"/>
      <c r="D21" s="24"/>
      <c r="E21" s="19" t="s">
        <v>12</v>
      </c>
      <c r="F21" s="59" t="s">
        <v>13</v>
      </c>
      <c r="G21" s="59"/>
      <c r="H21" s="25" t="s">
        <v>10</v>
      </c>
      <c r="I21" s="26">
        <f>292815.4+2755.78</f>
        <v>295571.18000000005</v>
      </c>
      <c r="J21" s="27"/>
      <c r="K21" s="28"/>
    </row>
    <row r="22" spans="1:11" s="29" customFormat="1" ht="24" customHeight="1">
      <c r="A22" s="22"/>
      <c r="B22" s="22"/>
      <c r="C22" s="23"/>
      <c r="D22" s="24"/>
      <c r="E22" s="19" t="s">
        <v>14</v>
      </c>
      <c r="F22" s="59" t="s">
        <v>15</v>
      </c>
      <c r="G22" s="59"/>
      <c r="H22" s="25" t="s">
        <v>10</v>
      </c>
      <c r="I22" s="30">
        <f>SUMIF(G23:G27,G23,I23:I27)</f>
        <v>0</v>
      </c>
      <c r="J22" s="27"/>
      <c r="K22" s="28"/>
    </row>
    <row r="23" spans="1:11" s="29" customFormat="1" ht="19.5" customHeight="1">
      <c r="A23" s="22"/>
      <c r="B23" s="22"/>
      <c r="C23" s="23"/>
      <c r="D23" s="24"/>
      <c r="E23" s="63" t="s">
        <v>16</v>
      </c>
      <c r="F23" s="64" t="s">
        <v>17</v>
      </c>
      <c r="G23" s="31" t="s">
        <v>18</v>
      </c>
      <c r="H23" s="25" t="s">
        <v>10</v>
      </c>
      <c r="I23" s="26">
        <v>0</v>
      </c>
      <c r="J23" s="27"/>
      <c r="K23" s="28"/>
    </row>
    <row r="24" spans="1:11" s="29" customFormat="1" ht="19.5" customHeight="1">
      <c r="A24" s="22"/>
      <c r="B24" s="22"/>
      <c r="C24" s="23"/>
      <c r="D24" s="24"/>
      <c r="E24" s="63"/>
      <c r="F24" s="65"/>
      <c r="G24" s="31" t="s">
        <v>19</v>
      </c>
      <c r="H24" s="32" t="s">
        <v>20</v>
      </c>
      <c r="I24" s="26">
        <v>0</v>
      </c>
      <c r="J24" s="27"/>
      <c r="K24" s="28"/>
    </row>
    <row r="25" spans="1:11" s="29" customFormat="1" ht="32.25" customHeight="1">
      <c r="A25" s="22"/>
      <c r="B25" s="22"/>
      <c r="C25" s="23"/>
      <c r="D25" s="24"/>
      <c r="E25" s="63"/>
      <c r="F25" s="65"/>
      <c r="G25" s="31" t="s">
        <v>21</v>
      </c>
      <c r="H25" s="25" t="s">
        <v>10</v>
      </c>
      <c r="I25" s="30">
        <v>0</v>
      </c>
      <c r="J25" s="27"/>
      <c r="K25" s="28"/>
    </row>
    <row r="26" spans="1:11" s="29" customFormat="1" ht="19.5" customHeight="1">
      <c r="A26" s="22"/>
      <c r="B26" s="22"/>
      <c r="C26" s="23"/>
      <c r="D26" s="24"/>
      <c r="E26" s="63"/>
      <c r="F26" s="66"/>
      <c r="G26" s="31" t="s">
        <v>22</v>
      </c>
      <c r="H26" s="25" t="s">
        <v>8</v>
      </c>
      <c r="I26" s="33" t="s">
        <v>23</v>
      </c>
      <c r="J26" s="27"/>
      <c r="K26" s="28"/>
    </row>
    <row r="27" spans="1:11" s="29" customFormat="1" ht="19.5" customHeight="1">
      <c r="A27" s="22"/>
      <c r="B27" s="22"/>
      <c r="C27" s="23"/>
      <c r="D27" s="24"/>
      <c r="E27" s="34"/>
      <c r="F27" s="35" t="s">
        <v>24</v>
      </c>
      <c r="G27" s="35"/>
      <c r="H27" s="36"/>
      <c r="I27" s="37"/>
      <c r="J27" s="27"/>
      <c r="K27" s="28"/>
    </row>
    <row r="28" spans="1:11" s="29" customFormat="1" ht="30" customHeight="1">
      <c r="A28" s="22"/>
      <c r="B28" s="22"/>
      <c r="C28" s="23"/>
      <c r="D28" s="24"/>
      <c r="E28" s="19" t="s">
        <v>25</v>
      </c>
      <c r="F28" s="59" t="s">
        <v>26</v>
      </c>
      <c r="G28" s="59"/>
      <c r="H28" s="25" t="s">
        <v>10</v>
      </c>
      <c r="I28" s="26">
        <v>7662.73</v>
      </c>
      <c r="J28" s="27"/>
      <c r="K28" s="28"/>
    </row>
    <row r="29" spans="1:11" s="29" customFormat="1" ht="24" customHeight="1">
      <c r="A29" s="22"/>
      <c r="B29" s="22"/>
      <c r="C29" s="23"/>
      <c r="D29" s="24"/>
      <c r="E29" s="19" t="s">
        <v>27</v>
      </c>
      <c r="F29" s="62" t="s">
        <v>28</v>
      </c>
      <c r="G29" s="61"/>
      <c r="H29" s="25" t="s">
        <v>29</v>
      </c>
      <c r="I29" s="30">
        <v>0</v>
      </c>
      <c r="J29" s="27"/>
      <c r="K29" s="28"/>
    </row>
    <row r="30" spans="1:11" s="29" customFormat="1" ht="19.5" customHeight="1">
      <c r="A30" s="22"/>
      <c r="B30" s="22"/>
      <c r="C30" s="23"/>
      <c r="D30" s="24"/>
      <c r="E30" s="19" t="s">
        <v>30</v>
      </c>
      <c r="F30" s="61" t="s">
        <v>31</v>
      </c>
      <c r="G30" s="61"/>
      <c r="H30" s="25" t="s">
        <v>32</v>
      </c>
      <c r="I30" s="38">
        <v>2342.4825</v>
      </c>
      <c r="J30" s="27"/>
      <c r="K30" s="28"/>
    </row>
    <row r="31" spans="1:11" s="29" customFormat="1" ht="19.5" customHeight="1">
      <c r="A31" s="22"/>
      <c r="B31" s="22"/>
      <c r="C31" s="23"/>
      <c r="D31" s="24"/>
      <c r="E31" s="19" t="s">
        <v>33</v>
      </c>
      <c r="F31" s="59" t="s">
        <v>34</v>
      </c>
      <c r="G31" s="59"/>
      <c r="H31" s="25" t="s">
        <v>10</v>
      </c>
      <c r="I31" s="26">
        <v>8973.4</v>
      </c>
      <c r="J31" s="27"/>
      <c r="K31" s="28"/>
    </row>
    <row r="32" spans="1:11" s="29" customFormat="1" ht="19.5" customHeight="1">
      <c r="A32" s="22"/>
      <c r="B32" s="22"/>
      <c r="C32" s="23"/>
      <c r="D32" s="24"/>
      <c r="E32" s="19" t="s">
        <v>35</v>
      </c>
      <c r="F32" s="59" t="s">
        <v>36</v>
      </c>
      <c r="G32" s="59"/>
      <c r="H32" s="25" t="s">
        <v>10</v>
      </c>
      <c r="I32" s="26">
        <v>0</v>
      </c>
      <c r="J32" s="27"/>
      <c r="K32" s="28"/>
    </row>
    <row r="33" spans="1:11" s="29" customFormat="1" ht="19.5" customHeight="1">
      <c r="A33" s="22"/>
      <c r="B33" s="22"/>
      <c r="C33" s="23"/>
      <c r="D33" s="24"/>
      <c r="E33" s="19" t="s">
        <v>37</v>
      </c>
      <c r="F33" s="58" t="s">
        <v>38</v>
      </c>
      <c r="G33" s="58"/>
      <c r="H33" s="25" t="s">
        <v>10</v>
      </c>
      <c r="I33" s="26">
        <v>98120.82</v>
      </c>
      <c r="J33" s="27"/>
      <c r="K33" s="28"/>
    </row>
    <row r="34" spans="1:11" s="29" customFormat="1" ht="19.5" customHeight="1">
      <c r="A34" s="22"/>
      <c r="B34" s="22"/>
      <c r="C34" s="23"/>
      <c r="D34" s="24"/>
      <c r="E34" s="19" t="s">
        <v>39</v>
      </c>
      <c r="F34" s="58" t="s">
        <v>40</v>
      </c>
      <c r="G34" s="58"/>
      <c r="H34" s="25" t="s">
        <v>10</v>
      </c>
      <c r="I34" s="26">
        <v>29632.49</v>
      </c>
      <c r="J34" s="27"/>
      <c r="K34" s="28"/>
    </row>
    <row r="35" spans="1:11" s="29" customFormat="1" ht="19.5" customHeight="1">
      <c r="A35" s="22"/>
      <c r="B35" s="22"/>
      <c r="C35" s="23"/>
      <c r="D35" s="24"/>
      <c r="E35" s="19" t="s">
        <v>41</v>
      </c>
      <c r="F35" s="59" t="s">
        <v>42</v>
      </c>
      <c r="G35" s="59"/>
      <c r="H35" s="25" t="s">
        <v>10</v>
      </c>
      <c r="I35" s="26">
        <v>0</v>
      </c>
      <c r="J35" s="27"/>
      <c r="K35" s="28"/>
    </row>
    <row r="36" spans="1:11" s="29" customFormat="1" ht="19.5" customHeight="1">
      <c r="A36" s="22"/>
      <c r="B36" s="22"/>
      <c r="C36" s="23"/>
      <c r="D36" s="24"/>
      <c r="E36" s="19" t="s">
        <v>43</v>
      </c>
      <c r="F36" s="59" t="s">
        <v>44</v>
      </c>
      <c r="G36" s="59"/>
      <c r="H36" s="25" t="s">
        <v>10</v>
      </c>
      <c r="I36" s="26">
        <v>68686</v>
      </c>
      <c r="J36" s="27"/>
      <c r="K36" s="28"/>
    </row>
    <row r="37" spans="1:11" s="29" customFormat="1" ht="19.5" customHeight="1">
      <c r="A37" s="22"/>
      <c r="B37" s="22"/>
      <c r="C37" s="23"/>
      <c r="D37" s="24"/>
      <c r="E37" s="19" t="s">
        <v>45</v>
      </c>
      <c r="F37" s="59" t="s">
        <v>46</v>
      </c>
      <c r="G37" s="59"/>
      <c r="H37" s="25" t="s">
        <v>10</v>
      </c>
      <c r="I37" s="26">
        <f>203991.52-8973.4</f>
        <v>195018.12</v>
      </c>
      <c r="J37" s="27"/>
      <c r="K37" s="28"/>
    </row>
    <row r="38" spans="1:11" s="29" customFormat="1" ht="19.5" customHeight="1">
      <c r="A38" s="22"/>
      <c r="B38" s="22"/>
      <c r="C38" s="23"/>
      <c r="D38" s="24"/>
      <c r="E38" s="19" t="s">
        <v>47</v>
      </c>
      <c r="F38" s="61" t="s">
        <v>48</v>
      </c>
      <c r="G38" s="61"/>
      <c r="H38" s="25" t="s">
        <v>10</v>
      </c>
      <c r="I38" s="26">
        <v>0</v>
      </c>
      <c r="J38" s="27"/>
      <c r="K38" s="28"/>
    </row>
    <row r="39" spans="1:11" s="29" customFormat="1" ht="19.5" customHeight="1">
      <c r="A39" s="22"/>
      <c r="B39" s="22"/>
      <c r="C39" s="23"/>
      <c r="D39" s="24"/>
      <c r="E39" s="19" t="s">
        <v>49</v>
      </c>
      <c r="F39" s="61" t="s">
        <v>50</v>
      </c>
      <c r="G39" s="61"/>
      <c r="H39" s="25" t="s">
        <v>10</v>
      </c>
      <c r="I39" s="26">
        <v>0</v>
      </c>
      <c r="J39" s="27"/>
      <c r="K39" s="28"/>
    </row>
    <row r="40" spans="1:11" s="29" customFormat="1" ht="19.5" customHeight="1">
      <c r="A40" s="22"/>
      <c r="B40" s="22"/>
      <c r="C40" s="23"/>
      <c r="D40" s="24"/>
      <c r="E40" s="19" t="s">
        <v>51</v>
      </c>
      <c r="F40" s="59" t="s">
        <v>52</v>
      </c>
      <c r="G40" s="59"/>
      <c r="H40" s="25" t="s">
        <v>10</v>
      </c>
      <c r="I40" s="26">
        <v>0</v>
      </c>
      <c r="J40" s="27"/>
      <c r="K40" s="28"/>
    </row>
    <row r="41" spans="1:11" s="29" customFormat="1" ht="19.5" customHeight="1">
      <c r="A41" s="22"/>
      <c r="B41" s="22"/>
      <c r="C41" s="23"/>
      <c r="D41" s="24"/>
      <c r="E41" s="19" t="s">
        <v>53</v>
      </c>
      <c r="F41" s="61" t="s">
        <v>48</v>
      </c>
      <c r="G41" s="61"/>
      <c r="H41" s="25" t="s">
        <v>10</v>
      </c>
      <c r="I41" s="26">
        <v>0</v>
      </c>
      <c r="J41" s="27"/>
      <c r="K41" s="28"/>
    </row>
    <row r="42" spans="1:11" s="29" customFormat="1" ht="19.5" customHeight="1">
      <c r="A42" s="22"/>
      <c r="B42" s="22"/>
      <c r="C42" s="23"/>
      <c r="D42" s="24"/>
      <c r="E42" s="19" t="s">
        <v>54</v>
      </c>
      <c r="F42" s="61" t="s">
        <v>50</v>
      </c>
      <c r="G42" s="61"/>
      <c r="H42" s="25" t="s">
        <v>10</v>
      </c>
      <c r="I42" s="26">
        <v>0</v>
      </c>
      <c r="J42" s="27"/>
      <c r="K42" s="28"/>
    </row>
    <row r="43" spans="1:11" s="29" customFormat="1" ht="19.5" customHeight="1">
      <c r="A43" s="22"/>
      <c r="B43" s="22"/>
      <c r="C43" s="23"/>
      <c r="D43" s="24"/>
      <c r="E43" s="19" t="s">
        <v>55</v>
      </c>
      <c r="F43" s="60" t="s">
        <v>56</v>
      </c>
      <c r="G43" s="59"/>
      <c r="H43" s="25" t="s">
        <v>10</v>
      </c>
      <c r="I43" s="26">
        <v>170000</v>
      </c>
      <c r="J43" s="27"/>
      <c r="K43" s="28"/>
    </row>
    <row r="44" spans="1:11" s="29" customFormat="1" ht="19.5" customHeight="1">
      <c r="A44" s="22"/>
      <c r="B44" s="22"/>
      <c r="C44" s="23"/>
      <c r="D44" s="24"/>
      <c r="E44" s="19" t="s">
        <v>57</v>
      </c>
      <c r="F44" s="62" t="s">
        <v>58</v>
      </c>
      <c r="G44" s="61"/>
      <c r="H44" s="25" t="s">
        <v>10</v>
      </c>
      <c r="I44" s="26">
        <v>0</v>
      </c>
      <c r="J44" s="27"/>
      <c r="K44" s="28"/>
    </row>
    <row r="45" spans="1:11" s="29" customFormat="1" ht="19.5" customHeight="1">
      <c r="A45" s="22"/>
      <c r="B45" s="22"/>
      <c r="C45" s="23"/>
      <c r="D45" s="24"/>
      <c r="E45" s="19" t="s">
        <v>59</v>
      </c>
      <c r="F45" s="62" t="s">
        <v>60</v>
      </c>
      <c r="G45" s="61"/>
      <c r="H45" s="25" t="s">
        <v>10</v>
      </c>
      <c r="I45" s="26">
        <v>0</v>
      </c>
      <c r="J45" s="27"/>
      <c r="K45" s="28"/>
    </row>
    <row r="46" spans="1:11" s="29" customFormat="1" ht="29.25" customHeight="1">
      <c r="A46" s="22"/>
      <c r="B46" s="22"/>
      <c r="C46" s="23"/>
      <c r="D46" s="24"/>
      <c r="E46" s="19" t="s">
        <v>61</v>
      </c>
      <c r="F46" s="59" t="s">
        <v>62</v>
      </c>
      <c r="G46" s="59"/>
      <c r="H46" s="25" t="s">
        <v>10</v>
      </c>
      <c r="I46" s="26">
        <f>182132.74-I43</f>
        <v>12132.73999999999</v>
      </c>
      <c r="J46" s="27"/>
      <c r="K46" s="28"/>
    </row>
    <row r="47" spans="1:11" s="29" customFormat="1" ht="24" customHeight="1">
      <c r="A47" s="22"/>
      <c r="B47" s="22"/>
      <c r="C47" s="23"/>
      <c r="D47" s="39"/>
      <c r="E47" s="34"/>
      <c r="F47" s="35" t="s">
        <v>63</v>
      </c>
      <c r="G47" s="35"/>
      <c r="H47" s="36"/>
      <c r="I47" s="37"/>
      <c r="J47" s="27"/>
      <c r="K47" s="28"/>
    </row>
    <row r="48" spans="1:11" s="29" customFormat="1" ht="19.5" customHeight="1">
      <c r="A48" s="22"/>
      <c r="B48" s="22"/>
      <c r="C48" s="23"/>
      <c r="D48" s="24"/>
      <c r="E48" s="19" t="s">
        <v>64</v>
      </c>
      <c r="F48" s="56" t="s">
        <v>65</v>
      </c>
      <c r="G48" s="56"/>
      <c r="H48" s="25" t="s">
        <v>10</v>
      </c>
      <c r="I48" s="26">
        <f>I19-I20</f>
        <v>10142.979999999981</v>
      </c>
      <c r="J48" s="27"/>
      <c r="K48" s="28"/>
    </row>
    <row r="49" spans="1:11" s="29" customFormat="1" ht="19.5" customHeight="1">
      <c r="A49" s="22"/>
      <c r="B49" s="22"/>
      <c r="C49" s="23"/>
      <c r="D49" s="24"/>
      <c r="E49" s="19" t="s">
        <v>66</v>
      </c>
      <c r="F49" s="56" t="s">
        <v>67</v>
      </c>
      <c r="G49" s="56"/>
      <c r="H49" s="25" t="s">
        <v>10</v>
      </c>
      <c r="I49" s="26">
        <f>I48-1843.27</f>
        <v>8299.709999999981</v>
      </c>
      <c r="J49" s="27"/>
      <c r="K49" s="28"/>
    </row>
    <row r="50" spans="1:11" s="29" customFormat="1" ht="28.5" customHeight="1">
      <c r="A50" s="22"/>
      <c r="B50" s="22"/>
      <c r="C50" s="23"/>
      <c r="D50" s="24"/>
      <c r="E50" s="19" t="s">
        <v>68</v>
      </c>
      <c r="F50" s="59" t="s">
        <v>69</v>
      </c>
      <c r="G50" s="59"/>
      <c r="H50" s="25" t="s">
        <v>10</v>
      </c>
      <c r="I50" s="26">
        <v>7300.55</v>
      </c>
      <c r="J50" s="27"/>
      <c r="K50" s="28"/>
    </row>
    <row r="51" spans="1:11" s="29" customFormat="1" ht="19.5" customHeight="1">
      <c r="A51" s="22"/>
      <c r="B51" s="22"/>
      <c r="C51" s="23"/>
      <c r="D51" s="24"/>
      <c r="E51" s="19" t="s">
        <v>70</v>
      </c>
      <c r="F51" s="56" t="s">
        <v>71</v>
      </c>
      <c r="G51" s="56"/>
      <c r="H51" s="25" t="s">
        <v>72</v>
      </c>
      <c r="I51" s="38">
        <v>1687.655</v>
      </c>
      <c r="J51" s="27"/>
      <c r="K51" s="28"/>
    </row>
    <row r="52" spans="1:11" s="29" customFormat="1" ht="19.5" customHeight="1">
      <c r="A52" s="22"/>
      <c r="B52" s="22"/>
      <c r="C52" s="23"/>
      <c r="D52" s="24"/>
      <c r="E52" s="19" t="s">
        <v>73</v>
      </c>
      <c r="F52" s="56" t="s">
        <v>74</v>
      </c>
      <c r="G52" s="56"/>
      <c r="H52" s="25" t="s">
        <v>72</v>
      </c>
      <c r="I52" s="38">
        <v>1687.655</v>
      </c>
      <c r="J52" s="27"/>
      <c r="K52" s="28"/>
    </row>
    <row r="53" spans="1:11" s="29" customFormat="1" ht="19.5" customHeight="1">
      <c r="A53" s="22"/>
      <c r="B53" s="22"/>
      <c r="C53" s="23"/>
      <c r="D53" s="24"/>
      <c r="E53" s="19" t="s">
        <v>75</v>
      </c>
      <c r="F53" s="56" t="s">
        <v>76</v>
      </c>
      <c r="G53" s="56"/>
      <c r="H53" s="25" t="s">
        <v>77</v>
      </c>
      <c r="I53" s="38">
        <v>0</v>
      </c>
      <c r="J53" s="27"/>
      <c r="K53" s="28"/>
    </row>
    <row r="54" spans="1:11" s="29" customFormat="1" ht="19.5" customHeight="1">
      <c r="A54" s="22"/>
      <c r="B54" s="22"/>
      <c r="C54" s="23"/>
      <c r="D54" s="24"/>
      <c r="E54" s="19" t="s">
        <v>78</v>
      </c>
      <c r="F54" s="59" t="s">
        <v>79</v>
      </c>
      <c r="G54" s="59"/>
      <c r="H54" s="25" t="s">
        <v>77</v>
      </c>
      <c r="I54" s="38">
        <v>0</v>
      </c>
      <c r="J54" s="27"/>
      <c r="K54" s="28"/>
    </row>
    <row r="55" spans="1:11" s="29" customFormat="1" ht="19.5" customHeight="1">
      <c r="A55" s="22"/>
      <c r="B55" s="22"/>
      <c r="C55" s="23"/>
      <c r="D55" s="24"/>
      <c r="E55" s="19" t="s">
        <v>80</v>
      </c>
      <c r="F55" s="56" t="s">
        <v>81</v>
      </c>
      <c r="G55" s="56"/>
      <c r="H55" s="25" t="s">
        <v>77</v>
      </c>
      <c r="I55" s="38">
        <v>0</v>
      </c>
      <c r="J55" s="27"/>
      <c r="K55" s="28"/>
    </row>
    <row r="56" spans="1:11" s="29" customFormat="1" ht="24" customHeight="1">
      <c r="A56" s="22"/>
      <c r="B56" s="22"/>
      <c r="C56" s="23"/>
      <c r="D56" s="24"/>
      <c r="E56" s="19" t="s">
        <v>82</v>
      </c>
      <c r="F56" s="56" t="s">
        <v>83</v>
      </c>
      <c r="G56" s="56"/>
      <c r="H56" s="25" t="s">
        <v>77</v>
      </c>
      <c r="I56" s="40">
        <f>SUM(I57:I58)</f>
        <v>0</v>
      </c>
      <c r="J56" s="27"/>
      <c r="K56" s="28"/>
    </row>
    <row r="57" spans="1:11" s="29" customFormat="1" ht="19.5" customHeight="1">
      <c r="A57" s="22"/>
      <c r="B57" s="22"/>
      <c r="C57" s="23"/>
      <c r="D57" s="24"/>
      <c r="E57" s="19" t="s">
        <v>84</v>
      </c>
      <c r="F57" s="59" t="s">
        <v>85</v>
      </c>
      <c r="G57" s="59"/>
      <c r="H57" s="25" t="s">
        <v>77</v>
      </c>
      <c r="I57" s="38">
        <v>0</v>
      </c>
      <c r="J57" s="27"/>
      <c r="K57" s="28"/>
    </row>
    <row r="58" spans="1:11" s="29" customFormat="1" ht="19.5" customHeight="1">
      <c r="A58" s="22"/>
      <c r="B58" s="22"/>
      <c r="C58" s="23"/>
      <c r="D58" s="24"/>
      <c r="E58" s="19" t="s">
        <v>86</v>
      </c>
      <c r="F58" s="60" t="s">
        <v>87</v>
      </c>
      <c r="G58" s="59"/>
      <c r="H58" s="25" t="s">
        <v>77</v>
      </c>
      <c r="I58" s="38">
        <v>0</v>
      </c>
      <c r="J58" s="27"/>
      <c r="K58" s="28"/>
    </row>
    <row r="59" spans="1:11" s="29" customFormat="1" ht="19.5" customHeight="1">
      <c r="A59" s="22"/>
      <c r="B59" s="22"/>
      <c r="C59" s="23"/>
      <c r="D59" s="24"/>
      <c r="E59" s="19" t="s">
        <v>88</v>
      </c>
      <c r="F59" s="56" t="s">
        <v>89</v>
      </c>
      <c r="G59" s="56"/>
      <c r="H59" s="25" t="s">
        <v>90</v>
      </c>
      <c r="I59" s="26">
        <v>8.34</v>
      </c>
      <c r="J59" s="27"/>
      <c r="K59" s="28"/>
    </row>
    <row r="60" spans="1:11" s="29" customFormat="1" ht="19.5" customHeight="1">
      <c r="A60" s="22"/>
      <c r="B60" s="22"/>
      <c r="C60" s="23"/>
      <c r="D60" s="24"/>
      <c r="E60" s="19" t="s">
        <v>91</v>
      </c>
      <c r="F60" s="58" t="s">
        <v>92</v>
      </c>
      <c r="G60" s="58"/>
      <c r="H60" s="25" t="s">
        <v>93</v>
      </c>
      <c r="I60" s="38">
        <v>438.307</v>
      </c>
      <c r="J60" s="27"/>
      <c r="K60" s="28"/>
    </row>
    <row r="61" spans="1:11" s="29" customFormat="1" ht="19.5" customHeight="1">
      <c r="A61" s="22"/>
      <c r="B61" s="22"/>
      <c r="C61" s="23"/>
      <c r="D61" s="24"/>
      <c r="E61" s="19" t="s">
        <v>94</v>
      </c>
      <c r="F61" s="56" t="s">
        <v>95</v>
      </c>
      <c r="G61" s="56"/>
      <c r="H61" s="25" t="s">
        <v>96</v>
      </c>
      <c r="I61" s="26">
        <v>119.496</v>
      </c>
      <c r="J61" s="27"/>
      <c r="K61" s="28"/>
    </row>
    <row r="62" spans="1:11" s="29" customFormat="1" ht="19.5" customHeight="1">
      <c r="A62" s="22"/>
      <c r="B62" s="22"/>
      <c r="C62" s="23"/>
      <c r="D62" s="24"/>
      <c r="E62" s="19" t="s">
        <v>97</v>
      </c>
      <c r="F62" s="56" t="s">
        <v>98</v>
      </c>
      <c r="G62" s="56"/>
      <c r="H62" s="25" t="s">
        <v>96</v>
      </c>
      <c r="I62" s="26">
        <v>759.13</v>
      </c>
      <c r="J62" s="27"/>
      <c r="K62" s="28"/>
    </row>
    <row r="63" spans="1:11" s="29" customFormat="1" ht="19.5" customHeight="1">
      <c r="A63" s="22"/>
      <c r="B63" s="22"/>
      <c r="C63" s="23"/>
      <c r="D63" s="24"/>
      <c r="E63" s="19" t="s">
        <v>99</v>
      </c>
      <c r="F63" s="56" t="s">
        <v>100</v>
      </c>
      <c r="G63" s="56"/>
      <c r="H63" s="25" t="s">
        <v>101</v>
      </c>
      <c r="I63" s="41">
        <v>0</v>
      </c>
      <c r="J63" s="27"/>
      <c r="K63" s="28"/>
    </row>
    <row r="64" spans="1:11" s="29" customFormat="1" ht="19.5" customHeight="1">
      <c r="A64" s="22"/>
      <c r="B64" s="22"/>
      <c r="C64" s="23"/>
      <c r="D64" s="24"/>
      <c r="E64" s="19" t="s">
        <v>102</v>
      </c>
      <c r="F64" s="56" t="s">
        <v>103</v>
      </c>
      <c r="G64" s="56"/>
      <c r="H64" s="25" t="s">
        <v>101</v>
      </c>
      <c r="I64" s="41">
        <v>0</v>
      </c>
      <c r="J64" s="27"/>
      <c r="K64" s="28"/>
    </row>
    <row r="65" spans="1:11" s="29" customFormat="1" ht="19.5" customHeight="1">
      <c r="A65" s="22"/>
      <c r="B65" s="22"/>
      <c r="C65" s="23"/>
      <c r="D65" s="24"/>
      <c r="E65" s="19" t="s">
        <v>104</v>
      </c>
      <c r="F65" s="56" t="s">
        <v>105</v>
      </c>
      <c r="G65" s="56"/>
      <c r="H65" s="25" t="s">
        <v>101</v>
      </c>
      <c r="I65" s="41">
        <v>14</v>
      </c>
      <c r="J65" s="27"/>
      <c r="K65" s="28"/>
    </row>
    <row r="66" spans="1:11" s="29" customFormat="1" ht="19.5" customHeight="1">
      <c r="A66" s="22"/>
      <c r="B66" s="22"/>
      <c r="C66" s="23"/>
      <c r="D66" s="24"/>
      <c r="E66" s="19" t="s">
        <v>106</v>
      </c>
      <c r="F66" s="56" t="s">
        <v>107</v>
      </c>
      <c r="G66" s="56"/>
      <c r="H66" s="25" t="s">
        <v>108</v>
      </c>
      <c r="I66" s="41">
        <v>392</v>
      </c>
      <c r="J66" s="27"/>
      <c r="K66" s="28"/>
    </row>
    <row r="67" spans="1:11" s="29" customFormat="1" ht="19.5" customHeight="1">
      <c r="A67" s="22"/>
      <c r="B67" s="22"/>
      <c r="C67" s="23"/>
      <c r="D67" s="24"/>
      <c r="E67" s="19" t="s">
        <v>109</v>
      </c>
      <c r="F67" s="56" t="s">
        <v>110</v>
      </c>
      <c r="G67" s="56"/>
      <c r="H67" s="25" t="s">
        <v>111</v>
      </c>
      <c r="I67" s="26">
        <v>0</v>
      </c>
      <c r="J67" s="27"/>
      <c r="K67" s="28"/>
    </row>
    <row r="68" spans="1:11" s="29" customFormat="1" ht="19.5" customHeight="1">
      <c r="A68" s="22"/>
      <c r="B68" s="22"/>
      <c r="C68" s="23"/>
      <c r="D68" s="24"/>
      <c r="E68" s="19" t="s">
        <v>112</v>
      </c>
      <c r="F68" s="56" t="s">
        <v>113</v>
      </c>
      <c r="G68" s="56"/>
      <c r="H68" s="25" t="s">
        <v>114</v>
      </c>
      <c r="I68" s="26">
        <v>14.68</v>
      </c>
      <c r="J68" s="27"/>
      <c r="K68" s="28"/>
    </row>
    <row r="69" spans="1:11" s="29" customFormat="1" ht="19.5" customHeight="1">
      <c r="A69" s="22"/>
      <c r="B69" s="22"/>
      <c r="C69" s="23"/>
      <c r="D69" s="24"/>
      <c r="E69" s="19" t="s">
        <v>115</v>
      </c>
      <c r="F69" s="56" t="s">
        <v>116</v>
      </c>
      <c r="G69" s="56"/>
      <c r="H69" s="25" t="s">
        <v>117</v>
      </c>
      <c r="I69" s="26">
        <v>0</v>
      </c>
      <c r="J69" s="27"/>
      <c r="K69" s="28"/>
    </row>
    <row r="70" spans="3:11" ht="19.5" customHeight="1" thickBot="1">
      <c r="C70" s="6"/>
      <c r="D70" s="14"/>
      <c r="E70" s="42" t="s">
        <v>118</v>
      </c>
      <c r="F70" s="57" t="s">
        <v>119</v>
      </c>
      <c r="G70" s="57"/>
      <c r="H70" s="43" t="s">
        <v>8</v>
      </c>
      <c r="I70" s="44" t="s">
        <v>23</v>
      </c>
      <c r="J70" s="17"/>
      <c r="K70" s="7"/>
    </row>
    <row r="71" spans="3:11" ht="15">
      <c r="C71" s="6"/>
      <c r="D71" s="14"/>
      <c r="E71" s="45"/>
      <c r="F71" s="46"/>
      <c r="G71" s="47"/>
      <c r="H71" s="48"/>
      <c r="I71" s="49"/>
      <c r="J71" s="17"/>
      <c r="K71" s="7"/>
    </row>
    <row r="72" spans="3:11" ht="19.5" customHeight="1">
      <c r="C72" s="6"/>
      <c r="D72" s="14"/>
      <c r="E72" s="50" t="s">
        <v>120</v>
      </c>
      <c r="F72" s="51" t="s">
        <v>121</v>
      </c>
      <c r="G72" s="52"/>
      <c r="H72" s="48"/>
      <c r="I72" s="52"/>
      <c r="J72" s="17"/>
      <c r="K72" s="7"/>
    </row>
    <row r="73" spans="3:11" ht="15.75" thickBot="1">
      <c r="C73" s="6"/>
      <c r="D73" s="53"/>
      <c r="E73" s="54"/>
      <c r="F73" s="54"/>
      <c r="G73" s="54"/>
      <c r="H73" s="54"/>
      <c r="I73" s="54"/>
      <c r="J73" s="55"/>
      <c r="K73" s="7"/>
    </row>
    <row r="74" ht="19.5" customHeight="1"/>
    <row r="76" ht="15.75" customHeight="1"/>
    <row r="80" spans="4:9" s="48" customFormat="1" ht="19.5" customHeight="1">
      <c r="D80" s="1"/>
      <c r="E80" s="1"/>
      <c r="F80" s="1"/>
      <c r="G80" s="1"/>
      <c r="H80" s="1"/>
      <c r="I80" s="1"/>
    </row>
  </sheetData>
  <sheetProtection/>
  <mergeCells count="54">
    <mergeCell ref="D10:F10"/>
    <mergeCell ref="D12:J12"/>
    <mergeCell ref="D13:J13"/>
    <mergeCell ref="F16:G16"/>
    <mergeCell ref="F17:G17"/>
    <mergeCell ref="F18:G18"/>
    <mergeCell ref="F19:G19"/>
    <mergeCell ref="F20:G20"/>
    <mergeCell ref="F21:G21"/>
    <mergeCell ref="F22:G22"/>
    <mergeCell ref="E23:E26"/>
    <mergeCell ref="F23:F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</mergeCells>
  <dataValidations count="5"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  <dataValidation type="decimal" allowBlank="1" showInputMessage="1" showErrorMessage="1" error="Значение должно быть действительным числом" sqref="I57:I69 I48:I55 I23:I24 I28 I30:I42 I21 I19 I44:I46">
      <formula1>-999999999</formula1>
      <formula2>999999999999</formula2>
    </dataValidation>
    <dataValidation type="decimal" allowBlank="1" showInputMessage="1" showErrorMessage="1" sqref="I56 I29 I43 I22 I25 I20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I70 I26">
      <formula1>900</formula1>
    </dataValidation>
    <dataValidation type="textLength" operator="lessThanOrEqual" allowBlank="1" showInputMessage="1" showErrorMessage="1" sqref="I71">
      <formula1>300</formula1>
    </dataValidation>
  </dataValidations>
  <hyperlinks>
    <hyperlink ref="F47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СкладневаТВ</dc:creator>
  <cp:keywords/>
  <dc:description/>
  <cp:lastModifiedBy>СкладневаТВ</cp:lastModifiedBy>
  <cp:lastPrinted>2012-05-12T05:56:14Z</cp:lastPrinted>
  <dcterms:created xsi:type="dcterms:W3CDTF">2010-10-04T04:13:38Z</dcterms:created>
  <dcterms:modified xsi:type="dcterms:W3CDTF">2012-05-12T06:28:32Z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