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 activeTab="2"/>
  </bookViews>
  <sheets>
    <sheet name="Тореза 70" sheetId="1" r:id="rId1"/>
    <sheet name="К отчету" sheetId="2" r:id="rId2"/>
    <sheet name="Тореза 70 (2)" sheetId="3" r:id="rId3"/>
  </sheets>
  <calcPr calcId="125725" refMode="R1C1"/>
</workbook>
</file>

<file path=xl/calcChain.xml><?xml version="1.0" encoding="utf-8"?>
<calcChain xmlns="http://schemas.openxmlformats.org/spreadsheetml/2006/main">
  <c r="C14" i="3"/>
  <c r="C41"/>
  <c r="C40"/>
  <c r="C42" s="1"/>
  <c r="C37"/>
  <c r="D40" s="1"/>
  <c r="C30"/>
  <c r="D41" s="1"/>
  <c r="E14"/>
  <c r="D14"/>
  <c r="F13"/>
  <c r="F12"/>
  <c r="F11"/>
  <c r="F14" s="1"/>
  <c r="C21" i="2"/>
  <c r="E41" i="3" l="1"/>
  <c r="D42"/>
  <c r="E40"/>
  <c r="D41" i="1"/>
  <c r="C41"/>
  <c r="E41" s="1"/>
  <c r="D40"/>
  <c r="D42" s="1"/>
  <c r="C40"/>
  <c r="C42" s="1"/>
  <c r="C37"/>
  <c r="C30"/>
  <c r="E14"/>
  <c r="D14"/>
  <c r="F13"/>
  <c r="F12"/>
  <c r="F11"/>
  <c r="E42" i="3" l="1"/>
  <c r="F14" i="1"/>
  <c r="E40"/>
  <c r="E42" s="1"/>
</calcChain>
</file>

<file path=xl/sharedStrings.xml><?xml version="1.0" encoding="utf-8"?>
<sst xmlns="http://schemas.openxmlformats.org/spreadsheetml/2006/main" count="181" uniqueCount="70">
  <si>
    <t>ООО "УК "Пионер"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</si>
  <si>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70.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</si>
  <si>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</si>
  <si>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</si>
  <si>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</si>
  <si>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</si>
  <si>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</si>
  <si>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</si>
  <si>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</si>
  <si>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</si>
  <si>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</si>
  <si>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</si>
  <si>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</si>
  <si>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</si>
  <si>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</si>
  <si>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</si>
  <si>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</si>
  <si>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</si>
  <si>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</si>
  <si>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</si>
  <si>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</si>
  <si>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</si>
  <si>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>Договор управления</t>
  </si>
  <si>
    <t>Содержание строительных конструкций</t>
  </si>
  <si>
    <t xml:space="preserve">Услуги начисления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</si>
  <si>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</si>
  <si>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</si>
  <si>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</si>
  <si>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</si>
  <si>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</si>
  <si>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</si>
  <si>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Договор , акты выполненных работ</t>
  </si>
  <si>
    <t>Санитарное содержание МОП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</si>
  <si>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</si>
  <si>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</si>
  <si>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</si>
  <si>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</si>
  <si>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</si>
  <si>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Электроэнергия лифта</t>
  </si>
  <si>
    <t>ОАО "Кузбассэнергосбыт"</t>
  </si>
  <si>
    <t>Договор.</t>
  </si>
  <si>
    <t>Электроэнергия МОП</t>
  </si>
  <si>
    <t>Заделка межпанельных швов</t>
  </si>
  <si>
    <t>ООО "Ампир"</t>
  </si>
  <si>
    <t xml:space="preserve">Договор управления </t>
  </si>
  <si>
    <t>Ремонт и обслуживание внутридомового инженерного оборудования</t>
  </si>
  <si>
    <t>Обустройство стоянки автотранспорта</t>
  </si>
  <si>
    <t>Работы по электротехническому обслуживанию</t>
  </si>
  <si>
    <t>Договор управления .</t>
  </si>
  <si>
    <t>Сводпо услугам за 2013 год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</si>
  <si>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</si>
  <si>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</si>
  <si>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</si>
  <si>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</si>
  <si>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Содержание жилья, включая т/о мусоропровода</t>
  </si>
  <si>
    <t>Отчет о стоимости выполненных работ по содержанию и текущему ремонту общего имущества жилого дома за  январь - июль 2014 года</t>
  </si>
  <si>
    <t>Замена мусороприёмных бункеров в мусороприёмных камерах</t>
  </si>
  <si>
    <t xml:space="preserve">ООО "Казыр"" </t>
  </si>
  <si>
    <t>4 *8600,00</t>
  </si>
  <si>
    <t>Замена дверей в мусороприёмных камерах</t>
  </si>
  <si>
    <t>4 *10000,00</t>
  </si>
  <si>
    <t>Работы по электротехническому ремонту</t>
  </si>
  <si>
    <t xml:space="preserve">ООО "УК  Пионер" </t>
  </si>
  <si>
    <t>Работы по сантехническому ремонту</t>
  </si>
  <si>
    <t>Отчет о стоимости выполненных работ по текущему ремонту общего имущества жилого дома за  январь - июль 2014 года</t>
  </si>
  <si>
    <t>Ремонт межпанельных соединений  кв.:116,128,136,144,130,143,108, 12.</t>
  </si>
  <si>
    <t>225 м * 290,00</t>
  </si>
  <si>
    <t xml:space="preserve">Директор </t>
  </si>
  <si>
    <t>Ляшенко В.А.</t>
  </si>
  <si>
    <t>Сводпо услугам за 2014 год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</si>
</sst>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0" fillId="0" borderId="1" xfId="0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9" fillId="0" borderId="1" xfId="0" applyNumberFormat="1" applyFont="1" applyFill="1" applyBorder="1" applyAlignment="1" applyProtection="1">
      <alignment horizontal="right"/>
    </xf>
    <xf numFmtId="0" fontId="20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0" fontId="22" fillId="0" borderId="1" xfId="0" applyNumberFormat="1" applyFont="1" applyFill="1" applyBorder="1" applyAlignment="1" applyProtection="1">
      <alignment horizontal="left" vertical="top" wrapText="1"/>
    </xf>
    <xf numFmtId="0" fontId="22" fillId="0" borderId="1" xfId="0" applyNumberFormat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/>
    </xf>
    <xf numFmtId="0" fontId="23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4" fillId="0" borderId="2" xfId="0" applyNumberFormat="1" applyFont="1" applyFill="1" applyBorder="1" applyAlignment="1" applyProtection="1">
      <alignment horizontal="left" vertical="top"/>
    </xf>
    <xf numFmtId="0" fontId="23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2" fontId="10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left" vertical="top" wrapText="1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2" fontId="20" fillId="0" borderId="1" xfId="0" applyNumberFormat="1" applyFont="1" applyBorder="1" applyAlignment="1">
      <alignment wrapText="1"/>
    </xf>
    <xf numFmtId="2" fontId="20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19" fillId="0" borderId="2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3" fillId="0" borderId="1" xfId="0" applyFont="1" applyFill="1" applyBorder="1"/>
    <xf numFmtId="2" fontId="2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/>
    </xf>
    <xf numFmtId="0" fontId="14" fillId="0" borderId="4" xfId="0" applyNumberFormat="1" applyFont="1" applyFill="1" applyBorder="1" applyAlignment="1" applyProtection="1">
      <alignment horizontal="left"/>
    </xf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22" fillId="0" borderId="2" xfId="0" applyNumberFormat="1" applyFont="1" applyFill="1" applyBorder="1" applyAlignment="1" applyProtection="1">
      <alignment horizontal="center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1" fillId="0" borderId="4" xfId="0" applyFont="1" applyBorder="1" applyAlignment="1">
      <alignment vertical="top" wrapText="1"/>
    </xf>
    <xf numFmtId="0" fontId="22" fillId="0" borderId="2" xfId="0" applyNumberFormat="1" applyFont="1" applyFill="1" applyBorder="1" applyAlignment="1" applyProtection="1">
      <alignment horizontal="center"/>
    </xf>
    <xf numFmtId="0" fontId="19" fillId="0" borderId="2" xfId="0" applyNumberFormat="1" applyFont="1" applyFill="1" applyBorder="1" applyAlignment="1" applyProtection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9" fillId="0" borderId="2" xfId="0" applyNumberFormat="1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2" fontId="3" fillId="0" borderId="2" xfId="0" applyNumberFormat="1" applyFont="1" applyBorder="1" applyAlignment="1"/>
    <xf numFmtId="2" fontId="3" fillId="0" borderId="3" xfId="0" applyNumberFormat="1" applyFont="1" applyBorder="1" applyAlignment="1"/>
    <xf numFmtId="2" fontId="3" fillId="0" borderId="4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opLeftCell="A4" zoomScaleNormal="70" workbookViewId="0">
      <selection activeCell="K13" sqref="K13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8.85546875" customWidth="1"/>
    <col min="10" max="10" width="13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76" t="s">
        <v>55</v>
      </c>
      <c r="B2" s="76"/>
      <c r="C2" s="76"/>
      <c r="D2" s="76"/>
      <c r="E2" s="76"/>
      <c r="F2" s="77"/>
      <c r="G2" s="77"/>
      <c r="H2" s="77"/>
      <c r="I2" s="4"/>
      <c r="J2" s="4"/>
      <c r="K2" s="4"/>
      <c r="L2" s="5"/>
      <c r="M2" s="5"/>
      <c r="N2" s="5"/>
    </row>
    <row r="3" spans="1:14" ht="17.25">
      <c r="A3" s="76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5" spans="1:14" hidden="1"/>
    <row r="6" spans="1:14" hidden="1"/>
    <row r="7" spans="1:14" ht="26.25">
      <c r="A7" s="6" t="s">
        <v>2</v>
      </c>
      <c r="B7" s="7" t="s">
        <v>3</v>
      </c>
      <c r="C7" s="8">
        <v>7845</v>
      </c>
      <c r="D7" s="79" t="s">
        <v>4</v>
      </c>
      <c r="E7" s="80"/>
      <c r="F7" s="81"/>
      <c r="G7" s="6" t="s">
        <v>3</v>
      </c>
      <c r="H7" s="8">
        <v>1208.25</v>
      </c>
    </row>
    <row r="9" spans="1:14" ht="16.5" customHeight="1">
      <c r="A9" s="82" t="s">
        <v>5</v>
      </c>
      <c r="B9" s="82"/>
      <c r="C9" s="82"/>
      <c r="D9" s="82"/>
      <c r="E9" s="82"/>
      <c r="F9" s="82"/>
      <c r="G9" s="82"/>
      <c r="H9" s="82"/>
    </row>
    <row r="10" spans="1:14" ht="46.5" customHeight="1">
      <c r="A10" s="9" t="s">
        <v>6</v>
      </c>
      <c r="B10" s="10"/>
      <c r="C10" s="11" t="s">
        <v>7</v>
      </c>
      <c r="D10" s="12" t="s">
        <v>8</v>
      </c>
      <c r="E10" s="12" t="s">
        <v>9</v>
      </c>
      <c r="F10" s="83" t="s">
        <v>10</v>
      </c>
      <c r="G10" s="84"/>
      <c r="H10" s="85"/>
    </row>
    <row r="11" spans="1:14">
      <c r="A11" s="13" t="s">
        <v>11</v>
      </c>
      <c r="B11" s="13"/>
      <c r="C11" s="14">
        <v>118909.78</v>
      </c>
      <c r="D11" s="15">
        <v>274400.2</v>
      </c>
      <c r="E11" s="13">
        <v>271665.59999999998</v>
      </c>
      <c r="F11" s="73">
        <f>C11+D11-E11</f>
        <v>121644.38</v>
      </c>
      <c r="G11" s="74"/>
      <c r="H11" s="75"/>
      <c r="I11" s="16"/>
      <c r="J11" s="16"/>
    </row>
    <row r="12" spans="1:14">
      <c r="A12" s="13" t="s">
        <v>12</v>
      </c>
      <c r="B12" s="13"/>
      <c r="C12" s="14">
        <v>196904.65</v>
      </c>
      <c r="D12" s="15">
        <v>439045.8</v>
      </c>
      <c r="E12" s="13">
        <v>428827.3</v>
      </c>
      <c r="F12" s="73">
        <f>C12+D12-E12</f>
        <v>207123.14999999997</v>
      </c>
      <c r="G12" s="74"/>
      <c r="H12" s="75"/>
      <c r="I12" s="16"/>
      <c r="J12" s="16"/>
    </row>
    <row r="13" spans="1:14" ht="31.5" customHeight="1">
      <c r="A13" s="7" t="s">
        <v>13</v>
      </c>
      <c r="B13" s="13"/>
      <c r="C13" s="17">
        <v>5268.17</v>
      </c>
      <c r="D13" s="15">
        <v>42684</v>
      </c>
      <c r="E13" s="15">
        <v>43596.55</v>
      </c>
      <c r="F13" s="73">
        <f>C13+D13-E13</f>
        <v>4355.6199999999953</v>
      </c>
      <c r="G13" s="74"/>
      <c r="H13" s="75"/>
    </row>
    <row r="14" spans="1:14" ht="17.25" customHeight="1">
      <c r="A14" s="13" t="s">
        <v>14</v>
      </c>
      <c r="B14" s="13"/>
      <c r="C14" s="17">
        <v>211145.05</v>
      </c>
      <c r="D14" s="15">
        <f>SUM(D11:D13)</f>
        <v>756130</v>
      </c>
      <c r="E14" s="15">
        <f>SUM(E11:E13)</f>
        <v>744089.45</v>
      </c>
      <c r="F14" s="73">
        <f>SUM(F11:F13)</f>
        <v>333123.14999999997</v>
      </c>
      <c r="G14" s="74"/>
      <c r="H14" s="75"/>
    </row>
    <row r="15" spans="1:14" ht="17.25" customHeight="1"/>
    <row r="16" spans="1:14" ht="27.75" customHeight="1">
      <c r="A16" s="86" t="s">
        <v>15</v>
      </c>
      <c r="B16" s="87"/>
      <c r="C16" s="87"/>
      <c r="D16" s="87"/>
      <c r="E16" s="87"/>
      <c r="F16" s="87"/>
      <c r="G16" s="87"/>
      <c r="H16" s="87"/>
    </row>
    <row r="17" spans="1:8" ht="6.75" customHeight="1">
      <c r="A17" s="88"/>
      <c r="B17" s="89"/>
      <c r="C17" s="89"/>
      <c r="D17" s="89"/>
      <c r="E17" s="89"/>
      <c r="F17" s="89"/>
      <c r="G17" s="89"/>
      <c r="H17" s="89"/>
    </row>
    <row r="18" spans="1:8" ht="38.25">
      <c r="A18" s="90" t="s">
        <v>16</v>
      </c>
      <c r="B18" s="91"/>
      <c r="C18" s="18" t="s">
        <v>17</v>
      </c>
      <c r="D18" s="19" t="s">
        <v>18</v>
      </c>
      <c r="E18" s="92" t="s">
        <v>19</v>
      </c>
      <c r="F18" s="93"/>
      <c r="G18" s="93"/>
      <c r="H18" s="94"/>
    </row>
    <row r="19" spans="1:8" ht="15.75">
      <c r="A19" s="20" t="s">
        <v>12</v>
      </c>
      <c r="B19" s="21"/>
      <c r="C19" s="18"/>
      <c r="D19" s="19"/>
      <c r="E19" s="22"/>
      <c r="F19" s="23"/>
      <c r="G19" s="23"/>
      <c r="H19" s="24"/>
    </row>
    <row r="20" spans="1:8" ht="32.25" customHeight="1">
      <c r="A20" s="25" t="s">
        <v>20</v>
      </c>
      <c r="B20" s="21"/>
      <c r="C20" s="26">
        <v>48554</v>
      </c>
      <c r="D20" s="27" t="s">
        <v>21</v>
      </c>
      <c r="E20" s="100" t="s">
        <v>22</v>
      </c>
      <c r="F20" s="101"/>
      <c r="G20" s="101"/>
      <c r="H20" s="102"/>
    </row>
    <row r="21" spans="1:8" ht="32.25" customHeight="1">
      <c r="A21" s="25" t="s">
        <v>23</v>
      </c>
      <c r="B21" s="21"/>
      <c r="C21" s="26">
        <v>29885</v>
      </c>
      <c r="D21" s="27" t="s">
        <v>21</v>
      </c>
      <c r="E21" s="100" t="s">
        <v>22</v>
      </c>
      <c r="F21" s="101"/>
      <c r="G21" s="101"/>
      <c r="H21" s="102"/>
    </row>
    <row r="22" spans="1:8" ht="28.5" customHeight="1">
      <c r="A22" s="103" t="s">
        <v>24</v>
      </c>
      <c r="B22" s="104"/>
      <c r="C22" s="26">
        <v>35162</v>
      </c>
      <c r="D22" s="27" t="s">
        <v>25</v>
      </c>
      <c r="E22" s="100" t="s">
        <v>26</v>
      </c>
      <c r="F22" s="101"/>
      <c r="G22" s="101"/>
      <c r="H22" s="102"/>
    </row>
    <row r="23" spans="1:8" ht="23.25" customHeight="1">
      <c r="A23" s="95" t="s">
        <v>27</v>
      </c>
      <c r="B23" s="105"/>
      <c r="C23" s="26">
        <v>23886.5</v>
      </c>
      <c r="D23" s="28" t="s">
        <v>28</v>
      </c>
      <c r="E23" s="100" t="s">
        <v>29</v>
      </c>
      <c r="F23" s="101"/>
      <c r="G23" s="101"/>
      <c r="H23" s="102"/>
    </row>
    <row r="24" spans="1:8" ht="33" customHeight="1">
      <c r="A24" s="103" t="s">
        <v>30</v>
      </c>
      <c r="B24" s="106"/>
      <c r="C24" s="26">
        <v>150624</v>
      </c>
      <c r="D24" s="27" t="s">
        <v>21</v>
      </c>
      <c r="E24" s="100" t="s">
        <v>31</v>
      </c>
      <c r="F24" s="101"/>
      <c r="G24" s="101"/>
      <c r="H24" s="102"/>
    </row>
    <row r="25" spans="1:8" ht="34.5" customHeight="1">
      <c r="A25" s="29" t="s">
        <v>32</v>
      </c>
      <c r="B25" s="30"/>
      <c r="C25" s="26">
        <v>294665</v>
      </c>
      <c r="D25" s="27" t="s">
        <v>21</v>
      </c>
      <c r="E25" s="100" t="s">
        <v>22</v>
      </c>
      <c r="F25" s="101"/>
      <c r="G25" s="101"/>
      <c r="H25" s="102"/>
    </row>
    <row r="26" spans="1:8" ht="30" customHeight="1">
      <c r="A26" s="29" t="s">
        <v>33</v>
      </c>
      <c r="B26" s="30"/>
      <c r="C26" s="26">
        <v>54889</v>
      </c>
      <c r="D26" s="28" t="s">
        <v>34</v>
      </c>
      <c r="E26" s="100" t="s">
        <v>35</v>
      </c>
      <c r="F26" s="101"/>
      <c r="G26" s="101"/>
      <c r="H26" s="102"/>
    </row>
    <row r="27" spans="1:8" ht="30.75" customHeight="1">
      <c r="A27" s="29" t="s">
        <v>36</v>
      </c>
      <c r="B27" s="30"/>
      <c r="C27" s="26">
        <v>148741.20000000001</v>
      </c>
      <c r="D27" s="27" t="s">
        <v>21</v>
      </c>
      <c r="E27" s="100" t="s">
        <v>37</v>
      </c>
      <c r="F27" s="101"/>
      <c r="G27" s="101"/>
      <c r="H27" s="102"/>
    </row>
    <row r="28" spans="1:8" ht="31.5">
      <c r="A28" s="95" t="s">
        <v>38</v>
      </c>
      <c r="B28" s="96"/>
      <c r="C28" s="31">
        <v>13609.62</v>
      </c>
      <c r="D28" s="32" t="s">
        <v>39</v>
      </c>
      <c r="E28" s="97" t="s">
        <v>40</v>
      </c>
      <c r="F28" s="98"/>
      <c r="G28" s="98"/>
      <c r="H28" s="99"/>
    </row>
    <row r="29" spans="1:8" ht="31.5" customHeight="1">
      <c r="A29" s="95" t="s">
        <v>41</v>
      </c>
      <c r="B29" s="96"/>
      <c r="C29" s="31">
        <v>46702.98</v>
      </c>
      <c r="D29" s="32" t="s">
        <v>39</v>
      </c>
      <c r="E29" s="97" t="s">
        <v>40</v>
      </c>
      <c r="F29" s="98"/>
      <c r="G29" s="98"/>
      <c r="H29" s="99"/>
    </row>
    <row r="30" spans="1:8" ht="27.75" customHeight="1">
      <c r="A30" s="33" t="s">
        <v>14</v>
      </c>
      <c r="B30" s="34"/>
      <c r="C30" s="35">
        <f>SUM(C20:C29)</f>
        <v>846719.29999999993</v>
      </c>
      <c r="D30" s="36"/>
      <c r="E30" s="97"/>
      <c r="F30" s="98"/>
      <c r="G30" s="98"/>
      <c r="H30" s="98"/>
    </row>
    <row r="31" spans="1:8" ht="45.75" customHeight="1">
      <c r="A31" s="108" t="s">
        <v>11</v>
      </c>
      <c r="B31" s="109"/>
      <c r="C31" s="37"/>
      <c r="D31" s="38"/>
      <c r="E31" s="110"/>
      <c r="F31" s="98"/>
      <c r="G31" s="98"/>
      <c r="H31" s="99"/>
    </row>
    <row r="32" spans="1:8" ht="50.25" customHeight="1">
      <c r="A32" s="25" t="s">
        <v>42</v>
      </c>
      <c r="B32" s="39"/>
      <c r="C32" s="40">
        <v>3300</v>
      </c>
      <c r="D32" s="41" t="s">
        <v>43</v>
      </c>
      <c r="E32" s="110" t="s">
        <v>44</v>
      </c>
      <c r="F32" s="98"/>
      <c r="G32" s="98"/>
      <c r="H32" s="99"/>
    </row>
    <row r="33" spans="1:8" ht="51">
      <c r="A33" s="25" t="s">
        <v>45</v>
      </c>
      <c r="B33" s="42"/>
      <c r="C33" s="40">
        <v>147952.34</v>
      </c>
      <c r="D33" s="27" t="s">
        <v>21</v>
      </c>
      <c r="E33" s="107" t="s">
        <v>22</v>
      </c>
      <c r="F33" s="101"/>
      <c r="G33" s="101"/>
      <c r="H33" s="102"/>
    </row>
    <row r="34" spans="1:8" ht="27" customHeight="1">
      <c r="A34" s="25" t="s">
        <v>46</v>
      </c>
      <c r="B34" s="43"/>
      <c r="C34" s="40">
        <v>78000</v>
      </c>
      <c r="D34" s="27" t="s">
        <v>21</v>
      </c>
      <c r="E34" s="100" t="s">
        <v>37</v>
      </c>
      <c r="F34" s="101"/>
      <c r="G34" s="101"/>
      <c r="H34" s="102"/>
    </row>
    <row r="35" spans="1:8" ht="38.25">
      <c r="A35" s="25" t="s">
        <v>47</v>
      </c>
      <c r="B35" s="43"/>
      <c r="C35" s="40">
        <v>13170</v>
      </c>
      <c r="D35" s="27" t="s">
        <v>21</v>
      </c>
      <c r="E35" s="100" t="s">
        <v>48</v>
      </c>
      <c r="F35" s="101"/>
      <c r="G35" s="101"/>
      <c r="H35" s="102"/>
    </row>
    <row r="36" spans="1:8">
      <c r="A36" s="44"/>
      <c r="B36" s="43"/>
      <c r="C36" s="40"/>
      <c r="D36" s="42"/>
      <c r="E36" s="42"/>
      <c r="F36" s="42"/>
      <c r="G36" s="42"/>
      <c r="H36" s="45"/>
    </row>
    <row r="37" spans="1:8">
      <c r="A37" s="46" t="s">
        <v>14</v>
      </c>
      <c r="B37" s="43"/>
      <c r="C37" s="47">
        <f>SUM(C32:C36)</f>
        <v>242422.34</v>
      </c>
      <c r="D37" s="43"/>
      <c r="E37" s="43"/>
      <c r="F37" s="43"/>
      <c r="G37" s="43"/>
      <c r="H37" s="48"/>
    </row>
    <row r="38" spans="1:8" ht="25.5">
      <c r="A38" s="49" t="s">
        <v>49</v>
      </c>
    </row>
    <row r="39" spans="1:8" ht="63">
      <c r="A39" s="50"/>
      <c r="B39" s="50"/>
      <c r="C39" s="51" t="s">
        <v>50</v>
      </c>
      <c r="D39" s="51" t="s">
        <v>51</v>
      </c>
      <c r="E39" s="51" t="s">
        <v>52</v>
      </c>
    </row>
    <row r="40" spans="1:8" ht="36" customHeight="1">
      <c r="A40" s="51" t="s">
        <v>53</v>
      </c>
      <c r="B40" s="50"/>
      <c r="C40" s="50">
        <f>E11</f>
        <v>271665.59999999998</v>
      </c>
      <c r="D40" s="52">
        <f>C37</f>
        <v>242422.34</v>
      </c>
      <c r="E40" s="53">
        <f>C40-D40</f>
        <v>29243.25999999998</v>
      </c>
    </row>
    <row r="41" spans="1:8" ht="62.25" customHeight="1">
      <c r="A41" s="51" t="s">
        <v>54</v>
      </c>
      <c r="B41" s="50"/>
      <c r="C41" s="53">
        <f>E12+E13</f>
        <v>472423.85</v>
      </c>
      <c r="D41" s="53">
        <f>C30</f>
        <v>846719.29999999993</v>
      </c>
      <c r="E41" s="53">
        <f>C41-D41</f>
        <v>-374295.44999999995</v>
      </c>
    </row>
    <row r="42" spans="1:8" ht="35.25" customHeight="1">
      <c r="A42" s="17" t="s">
        <v>14</v>
      </c>
      <c r="B42" s="17"/>
      <c r="C42" s="54">
        <f>SUM(C40:C41)</f>
        <v>744089.45</v>
      </c>
      <c r="D42" s="55">
        <f>SUM(D40:D41)</f>
        <v>1089141.6399999999</v>
      </c>
      <c r="E42" s="55">
        <f>SUM(E40:E41)</f>
        <v>-345052.18999999994</v>
      </c>
    </row>
  </sheetData>
  <mergeCells count="34">
    <mergeCell ref="E33:H33"/>
    <mergeCell ref="E34:H34"/>
    <mergeCell ref="E35:H35"/>
    <mergeCell ref="A29:B29"/>
    <mergeCell ref="E29:H29"/>
    <mergeCell ref="E30:H30"/>
    <mergeCell ref="A31:B31"/>
    <mergeCell ref="E31:H31"/>
    <mergeCell ref="E32:H32"/>
    <mergeCell ref="A28:B28"/>
    <mergeCell ref="E28:H28"/>
    <mergeCell ref="E20:H20"/>
    <mergeCell ref="E21:H21"/>
    <mergeCell ref="A22:B22"/>
    <mergeCell ref="E22:H22"/>
    <mergeCell ref="A23:B23"/>
    <mergeCell ref="E23:H23"/>
    <mergeCell ref="A24:B24"/>
    <mergeCell ref="E24:H24"/>
    <mergeCell ref="E25:H25"/>
    <mergeCell ref="E26:H26"/>
    <mergeCell ref="E27:H27"/>
    <mergeCell ref="F12:H12"/>
    <mergeCell ref="F13:H13"/>
    <mergeCell ref="F14:H14"/>
    <mergeCell ref="A16:H17"/>
    <mergeCell ref="A18:B18"/>
    <mergeCell ref="E18:H18"/>
    <mergeCell ref="F11:H11"/>
    <mergeCell ref="A2:H2"/>
    <mergeCell ref="A3:K3"/>
    <mergeCell ref="D7:F7"/>
    <mergeCell ref="A9:H9"/>
    <mergeCell ref="F10:H10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zoomScaleNormal="70" workbookViewId="0">
      <selection activeCell="A24" sqref="A24"/>
    </sheetView>
  </sheetViews>
  <sheetFormatPr defaultRowHeight="15"/>
  <cols>
    <col min="1" max="1" width="27.85546875" customWidth="1"/>
    <col min="2" max="2" width="9.140625" hidden="1" customWidth="1"/>
    <col min="3" max="3" width="18.28515625" customWidth="1"/>
    <col min="4" max="4" width="21.85546875" customWidth="1"/>
    <col min="5" max="5" width="18.28515625" customWidth="1"/>
    <col min="6" max="6" width="2.42578125" hidden="1" customWidth="1"/>
    <col min="7" max="7" width="5.85546875" customWidth="1"/>
    <col min="8" max="8" width="8.28515625" customWidth="1"/>
    <col min="10" max="10" width="13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76" t="s">
        <v>64</v>
      </c>
      <c r="B2" s="76"/>
      <c r="C2" s="76"/>
      <c r="D2" s="76"/>
      <c r="E2" s="76"/>
      <c r="F2" s="77"/>
      <c r="G2" s="77"/>
      <c r="H2" s="77"/>
      <c r="I2" s="4"/>
      <c r="J2" s="4"/>
      <c r="K2" s="4"/>
      <c r="L2" s="5"/>
      <c r="M2" s="5"/>
      <c r="N2" s="5"/>
    </row>
    <row r="3" spans="1:14" ht="17.25">
      <c r="A3" s="76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4" ht="6.75" customHeight="1"/>
    <row r="5" spans="1:14" hidden="1"/>
    <row r="6" spans="1:14" hidden="1"/>
    <row r="7" spans="1:14" ht="26.25">
      <c r="A7" s="6" t="s">
        <v>2</v>
      </c>
      <c r="B7" s="7" t="s">
        <v>3</v>
      </c>
      <c r="C7" s="8">
        <v>7845</v>
      </c>
      <c r="D7" s="79"/>
      <c r="E7" s="80"/>
      <c r="F7" s="81"/>
      <c r="G7" s="6"/>
      <c r="H7" s="8"/>
    </row>
    <row r="9" spans="1:14" ht="16.5" customHeight="1">
      <c r="A9" s="82" t="s">
        <v>5</v>
      </c>
      <c r="B9" s="82"/>
      <c r="C9" s="82"/>
      <c r="D9" s="82"/>
      <c r="E9" s="82"/>
      <c r="F9" s="82"/>
      <c r="G9" s="82"/>
      <c r="H9" s="82"/>
    </row>
    <row r="10" spans="1:14" ht="33" customHeight="1">
      <c r="A10" s="9" t="s">
        <v>6</v>
      </c>
      <c r="B10" s="10"/>
      <c r="C10" s="11"/>
      <c r="D10" s="50" t="s">
        <v>8</v>
      </c>
      <c r="E10" s="50" t="s">
        <v>9</v>
      </c>
      <c r="F10" s="83" t="s">
        <v>10</v>
      </c>
      <c r="G10" s="84"/>
      <c r="H10" s="85"/>
    </row>
    <row r="11" spans="1:14" ht="18.75">
      <c r="A11" s="54" t="s">
        <v>11</v>
      </c>
      <c r="B11" s="54"/>
      <c r="C11" s="69"/>
      <c r="D11" s="55">
        <v>274400.2</v>
      </c>
      <c r="E11" s="54">
        <v>271665.59999999998</v>
      </c>
      <c r="F11" s="120">
        <v>96301.72</v>
      </c>
      <c r="G11" s="121"/>
      <c r="H11" s="122"/>
      <c r="I11" s="16"/>
      <c r="J11" s="72"/>
    </row>
    <row r="12" spans="1:14" ht="17.25" customHeight="1"/>
    <row r="13" spans="1:14" ht="22.5" customHeight="1">
      <c r="A13" s="86" t="s">
        <v>15</v>
      </c>
      <c r="B13" s="87"/>
      <c r="C13" s="87"/>
      <c r="D13" s="87"/>
      <c r="E13" s="87"/>
      <c r="F13" s="87"/>
      <c r="G13" s="87"/>
      <c r="H13" s="87"/>
    </row>
    <row r="14" spans="1:14" ht="6.75" hidden="1" customHeight="1">
      <c r="A14" s="88"/>
      <c r="B14" s="89"/>
      <c r="C14" s="89"/>
      <c r="D14" s="89"/>
      <c r="E14" s="89"/>
      <c r="F14" s="89"/>
      <c r="G14" s="89"/>
      <c r="H14" s="89"/>
    </row>
    <row r="15" spans="1:14" ht="21" customHeight="1">
      <c r="A15" s="108" t="s">
        <v>11</v>
      </c>
      <c r="B15" s="109"/>
      <c r="C15" s="37"/>
      <c r="D15" s="38"/>
      <c r="E15" s="110"/>
      <c r="F15" s="98"/>
      <c r="G15" s="98"/>
      <c r="H15" s="99"/>
    </row>
    <row r="16" spans="1:14" ht="63.75" customHeight="1">
      <c r="A16" s="64" t="s">
        <v>65</v>
      </c>
      <c r="B16" s="39"/>
      <c r="C16" s="70">
        <v>65250</v>
      </c>
      <c r="D16" s="41" t="s">
        <v>43</v>
      </c>
      <c r="E16" s="114" t="s">
        <v>66</v>
      </c>
      <c r="F16" s="115"/>
      <c r="G16" s="115"/>
      <c r="H16" s="116"/>
    </row>
    <row r="17" spans="1:8" ht="57.75" customHeight="1">
      <c r="A17" s="51" t="s">
        <v>56</v>
      </c>
      <c r="B17" s="42"/>
      <c r="C17" s="70">
        <v>34400</v>
      </c>
      <c r="D17" s="27" t="s">
        <v>57</v>
      </c>
      <c r="E17" s="111" t="s">
        <v>58</v>
      </c>
      <c r="F17" s="112"/>
      <c r="G17" s="112"/>
      <c r="H17" s="113"/>
    </row>
    <row r="18" spans="1:8" ht="57" customHeight="1">
      <c r="A18" s="63" t="s">
        <v>59</v>
      </c>
      <c r="B18" s="43"/>
      <c r="C18" s="70">
        <v>40000</v>
      </c>
      <c r="D18" s="27" t="s">
        <v>57</v>
      </c>
      <c r="E18" s="111" t="s">
        <v>60</v>
      </c>
      <c r="F18" s="112"/>
      <c r="G18" s="112"/>
      <c r="H18" s="113"/>
    </row>
    <row r="19" spans="1:8" ht="49.5" customHeight="1">
      <c r="A19" s="65" t="s">
        <v>61</v>
      </c>
      <c r="B19" s="43"/>
      <c r="C19" s="70">
        <v>7805</v>
      </c>
      <c r="D19" s="27" t="s">
        <v>62</v>
      </c>
      <c r="E19" s="100" t="s">
        <v>48</v>
      </c>
      <c r="F19" s="101"/>
      <c r="G19" s="101"/>
      <c r="H19" s="102"/>
    </row>
    <row r="20" spans="1:8" ht="43.5" customHeight="1">
      <c r="A20" s="65" t="s">
        <v>63</v>
      </c>
      <c r="B20" s="43"/>
      <c r="C20" s="70">
        <v>105480.28</v>
      </c>
      <c r="D20" s="27" t="s">
        <v>62</v>
      </c>
      <c r="E20" s="100" t="s">
        <v>48</v>
      </c>
      <c r="F20" s="101"/>
      <c r="G20" s="101"/>
      <c r="H20" s="102"/>
    </row>
    <row r="21" spans="1:8" ht="29.25" customHeight="1">
      <c r="A21" s="46" t="s">
        <v>14</v>
      </c>
      <c r="B21" s="43"/>
      <c r="C21" s="71">
        <f>SUM(C16:C20)</f>
        <v>252935.28</v>
      </c>
      <c r="D21" s="66"/>
      <c r="E21" s="117"/>
      <c r="F21" s="118"/>
      <c r="G21" s="118"/>
      <c r="H21" s="119"/>
    </row>
    <row r="22" spans="1:8">
      <c r="A22" s="49"/>
    </row>
    <row r="24" spans="1:8">
      <c r="A24" t="s">
        <v>67</v>
      </c>
      <c r="D24" t="s">
        <v>68</v>
      </c>
    </row>
  </sheetData>
  <mergeCells count="15">
    <mergeCell ref="E21:H21"/>
    <mergeCell ref="E20:H20"/>
    <mergeCell ref="A13:H14"/>
    <mergeCell ref="A2:H2"/>
    <mergeCell ref="A3:K3"/>
    <mergeCell ref="D7:F7"/>
    <mergeCell ref="A9:H9"/>
    <mergeCell ref="F10:H10"/>
    <mergeCell ref="F11:H11"/>
    <mergeCell ref="E17:H17"/>
    <mergeCell ref="E18:H18"/>
    <mergeCell ref="E19:H19"/>
    <mergeCell ref="A15:B15"/>
    <mergeCell ref="E15:H15"/>
    <mergeCell ref="E16:H16"/>
  </mergeCells>
  <pageMargins left="0.34" right="0.23" top="0.2" bottom="0.17" header="0.41" footer="0.3"/>
  <pageSetup paperSize="9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A31" zoomScaleNormal="70" workbookViewId="0">
      <selection activeCell="A38" sqref="A38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8.85546875" customWidth="1"/>
    <col min="10" max="10" width="13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76" t="s">
        <v>55</v>
      </c>
      <c r="B2" s="76"/>
      <c r="C2" s="76"/>
      <c r="D2" s="76"/>
      <c r="E2" s="76"/>
      <c r="F2" s="77"/>
      <c r="G2" s="77"/>
      <c r="H2" s="77"/>
      <c r="I2" s="4"/>
      <c r="J2" s="4"/>
      <c r="K2" s="4"/>
      <c r="L2" s="5"/>
      <c r="M2" s="5"/>
      <c r="N2" s="5"/>
    </row>
    <row r="3" spans="1:14" ht="17.25">
      <c r="A3" s="76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5" spans="1:14" hidden="1"/>
    <row r="6" spans="1:14" hidden="1"/>
    <row r="7" spans="1:14" ht="26.25">
      <c r="A7" s="6" t="s">
        <v>2</v>
      </c>
      <c r="B7" s="7" t="s">
        <v>3</v>
      </c>
      <c r="C7" s="8">
        <v>7845</v>
      </c>
      <c r="D7" s="79" t="s">
        <v>4</v>
      </c>
      <c r="E7" s="80"/>
      <c r="F7" s="81"/>
      <c r="G7" s="6" t="s">
        <v>3</v>
      </c>
      <c r="H7" s="8">
        <v>1208.25</v>
      </c>
    </row>
    <row r="9" spans="1:14" ht="16.5" customHeight="1">
      <c r="A9" s="82" t="s">
        <v>5</v>
      </c>
      <c r="B9" s="82"/>
      <c r="C9" s="82"/>
      <c r="D9" s="82"/>
      <c r="E9" s="82"/>
      <c r="F9" s="82"/>
      <c r="G9" s="82"/>
      <c r="H9" s="82"/>
    </row>
    <row r="10" spans="1:14" ht="46.5" customHeight="1">
      <c r="A10" s="9" t="s">
        <v>6</v>
      </c>
      <c r="B10" s="10"/>
      <c r="C10" s="11" t="s">
        <v>7</v>
      </c>
      <c r="D10" s="12" t="s">
        <v>8</v>
      </c>
      <c r="E10" s="12" t="s">
        <v>9</v>
      </c>
      <c r="F10" s="83" t="s">
        <v>10</v>
      </c>
      <c r="G10" s="84"/>
      <c r="H10" s="85"/>
    </row>
    <row r="11" spans="1:14">
      <c r="A11" s="13" t="s">
        <v>11</v>
      </c>
      <c r="B11" s="13"/>
      <c r="C11" s="14">
        <v>118909.78</v>
      </c>
      <c r="D11" s="15">
        <v>274400.2</v>
      </c>
      <c r="E11" s="13">
        <v>271665.59999999998</v>
      </c>
      <c r="F11" s="73">
        <f>C11+D11-E11</f>
        <v>121644.38</v>
      </c>
      <c r="G11" s="74"/>
      <c r="H11" s="75"/>
      <c r="I11" s="16"/>
      <c r="J11" s="16"/>
    </row>
    <row r="12" spans="1:14">
      <c r="A12" s="13" t="s">
        <v>12</v>
      </c>
      <c r="B12" s="13"/>
      <c r="C12" s="14">
        <v>196904.65</v>
      </c>
      <c r="D12" s="15">
        <v>439045.8</v>
      </c>
      <c r="E12" s="13">
        <v>428827.3</v>
      </c>
      <c r="F12" s="73">
        <f>C12+D12-E12</f>
        <v>207123.14999999997</v>
      </c>
      <c r="G12" s="74"/>
      <c r="H12" s="75"/>
      <c r="I12" s="16"/>
      <c r="J12" s="16"/>
    </row>
    <row r="13" spans="1:14" ht="31.5" customHeight="1">
      <c r="A13" s="7" t="s">
        <v>13</v>
      </c>
      <c r="B13" s="13"/>
      <c r="C13" s="17">
        <v>5268.17</v>
      </c>
      <c r="D13" s="15">
        <v>42684</v>
      </c>
      <c r="E13" s="15">
        <v>43596.55</v>
      </c>
      <c r="F13" s="73">
        <f>C13+D13-E13</f>
        <v>4355.6199999999953</v>
      </c>
      <c r="G13" s="74"/>
      <c r="H13" s="75"/>
    </row>
    <row r="14" spans="1:14" ht="17.25" customHeight="1">
      <c r="A14" s="13" t="s">
        <v>14</v>
      </c>
      <c r="B14" s="13"/>
      <c r="C14" s="17">
        <f>SUM(C11:C13)</f>
        <v>321082.59999999998</v>
      </c>
      <c r="D14" s="15">
        <f>SUM(D11:D13)</f>
        <v>756130</v>
      </c>
      <c r="E14" s="15">
        <f>SUM(E11:E13)</f>
        <v>744089.45</v>
      </c>
      <c r="F14" s="73">
        <f>SUM(F11:F13)</f>
        <v>333123.14999999997</v>
      </c>
      <c r="G14" s="74"/>
      <c r="H14" s="75"/>
    </row>
    <row r="15" spans="1:14" ht="17.25" customHeight="1"/>
    <row r="16" spans="1:14" ht="27.75" customHeight="1">
      <c r="A16" s="86" t="s">
        <v>15</v>
      </c>
      <c r="B16" s="87"/>
      <c r="C16" s="87"/>
      <c r="D16" s="87"/>
      <c r="E16" s="87"/>
      <c r="F16" s="87"/>
      <c r="G16" s="87"/>
      <c r="H16" s="87"/>
    </row>
    <row r="17" spans="1:8" ht="6.75" customHeight="1">
      <c r="A17" s="88"/>
      <c r="B17" s="89"/>
      <c r="C17" s="89"/>
      <c r="D17" s="89"/>
      <c r="E17" s="89"/>
      <c r="F17" s="89"/>
      <c r="G17" s="89"/>
      <c r="H17" s="89"/>
    </row>
    <row r="18" spans="1:8" ht="38.25">
      <c r="A18" s="90" t="s">
        <v>16</v>
      </c>
      <c r="B18" s="91"/>
      <c r="C18" s="18" t="s">
        <v>17</v>
      </c>
      <c r="D18" s="19" t="s">
        <v>18</v>
      </c>
      <c r="E18" s="92" t="s">
        <v>19</v>
      </c>
      <c r="F18" s="93"/>
      <c r="G18" s="93"/>
      <c r="H18" s="94"/>
    </row>
    <row r="19" spans="1:8" ht="15.75">
      <c r="A19" s="20" t="s">
        <v>12</v>
      </c>
      <c r="B19" s="59"/>
      <c r="C19" s="18"/>
      <c r="D19" s="19"/>
      <c r="E19" s="60"/>
      <c r="F19" s="61"/>
      <c r="G19" s="61"/>
      <c r="H19" s="62"/>
    </row>
    <row r="20" spans="1:8" ht="32.25" customHeight="1">
      <c r="A20" s="25" t="s">
        <v>20</v>
      </c>
      <c r="B20" s="59"/>
      <c r="C20" s="26">
        <v>48554</v>
      </c>
      <c r="D20" s="27" t="s">
        <v>21</v>
      </c>
      <c r="E20" s="100" t="s">
        <v>22</v>
      </c>
      <c r="F20" s="101"/>
      <c r="G20" s="101"/>
      <c r="H20" s="102"/>
    </row>
    <row r="21" spans="1:8" ht="32.25" customHeight="1">
      <c r="A21" s="25" t="s">
        <v>23</v>
      </c>
      <c r="B21" s="59"/>
      <c r="C21" s="26">
        <v>29885</v>
      </c>
      <c r="D21" s="27" t="s">
        <v>21</v>
      </c>
      <c r="E21" s="100" t="s">
        <v>22</v>
      </c>
      <c r="F21" s="101"/>
      <c r="G21" s="101"/>
      <c r="H21" s="102"/>
    </row>
    <row r="22" spans="1:8" ht="28.5" customHeight="1">
      <c r="A22" s="103" t="s">
        <v>24</v>
      </c>
      <c r="B22" s="104"/>
      <c r="C22" s="26">
        <v>35162</v>
      </c>
      <c r="D22" s="27" t="s">
        <v>25</v>
      </c>
      <c r="E22" s="100" t="s">
        <v>26</v>
      </c>
      <c r="F22" s="101"/>
      <c r="G22" s="101"/>
      <c r="H22" s="102"/>
    </row>
    <row r="23" spans="1:8" ht="23.25" customHeight="1">
      <c r="A23" s="95" t="s">
        <v>27</v>
      </c>
      <c r="B23" s="105"/>
      <c r="C23" s="26">
        <v>23886.5</v>
      </c>
      <c r="D23" s="28" t="s">
        <v>28</v>
      </c>
      <c r="E23" s="100" t="s">
        <v>29</v>
      </c>
      <c r="F23" s="101"/>
      <c r="G23" s="101"/>
      <c r="H23" s="102"/>
    </row>
    <row r="24" spans="1:8" ht="33" customHeight="1">
      <c r="A24" s="103" t="s">
        <v>30</v>
      </c>
      <c r="B24" s="106"/>
      <c r="C24" s="26">
        <v>150624</v>
      </c>
      <c r="D24" s="27" t="s">
        <v>21</v>
      </c>
      <c r="E24" s="100" t="s">
        <v>31</v>
      </c>
      <c r="F24" s="101"/>
      <c r="G24" s="101"/>
      <c r="H24" s="102"/>
    </row>
    <row r="25" spans="1:8" ht="34.5" customHeight="1">
      <c r="A25" s="56" t="s">
        <v>32</v>
      </c>
      <c r="B25" s="57"/>
      <c r="C25" s="26">
        <v>294665</v>
      </c>
      <c r="D25" s="27" t="s">
        <v>21</v>
      </c>
      <c r="E25" s="100" t="s">
        <v>22</v>
      </c>
      <c r="F25" s="101"/>
      <c r="G25" s="101"/>
      <c r="H25" s="102"/>
    </row>
    <row r="26" spans="1:8" ht="30" customHeight="1">
      <c r="A26" s="56" t="s">
        <v>33</v>
      </c>
      <c r="B26" s="57"/>
      <c r="C26" s="26">
        <v>54889</v>
      </c>
      <c r="D26" s="28" t="s">
        <v>34</v>
      </c>
      <c r="E26" s="100" t="s">
        <v>35</v>
      </c>
      <c r="F26" s="101"/>
      <c r="G26" s="101"/>
      <c r="H26" s="102"/>
    </row>
    <row r="27" spans="1:8" ht="30.75" customHeight="1">
      <c r="A27" s="56" t="s">
        <v>36</v>
      </c>
      <c r="B27" s="57"/>
      <c r="C27" s="26">
        <v>148741.20000000001</v>
      </c>
      <c r="D27" s="27" t="s">
        <v>21</v>
      </c>
      <c r="E27" s="100" t="s">
        <v>37</v>
      </c>
      <c r="F27" s="101"/>
      <c r="G27" s="101"/>
      <c r="H27" s="102"/>
    </row>
    <row r="28" spans="1:8" ht="31.5">
      <c r="A28" s="95" t="s">
        <v>38</v>
      </c>
      <c r="B28" s="96"/>
      <c r="C28" s="31">
        <v>13609.62</v>
      </c>
      <c r="D28" s="32" t="s">
        <v>39</v>
      </c>
      <c r="E28" s="97" t="s">
        <v>40</v>
      </c>
      <c r="F28" s="98"/>
      <c r="G28" s="98"/>
      <c r="H28" s="99"/>
    </row>
    <row r="29" spans="1:8" ht="31.5" customHeight="1">
      <c r="A29" s="95" t="s">
        <v>41</v>
      </c>
      <c r="B29" s="96"/>
      <c r="C29" s="31">
        <v>46702.98</v>
      </c>
      <c r="D29" s="32" t="s">
        <v>39</v>
      </c>
      <c r="E29" s="97" t="s">
        <v>40</v>
      </c>
      <c r="F29" s="98"/>
      <c r="G29" s="98"/>
      <c r="H29" s="99"/>
    </row>
    <row r="30" spans="1:8" ht="27.75" customHeight="1">
      <c r="A30" s="33" t="s">
        <v>14</v>
      </c>
      <c r="B30" s="34"/>
      <c r="C30" s="35">
        <f>SUM(C20:C29)</f>
        <v>846719.29999999993</v>
      </c>
      <c r="D30" s="36"/>
      <c r="E30" s="97"/>
      <c r="F30" s="98"/>
      <c r="G30" s="98"/>
      <c r="H30" s="98"/>
    </row>
    <row r="31" spans="1:8" ht="45.75" customHeight="1">
      <c r="A31" s="108" t="s">
        <v>11</v>
      </c>
      <c r="B31" s="109"/>
      <c r="C31" s="37"/>
      <c r="D31" s="38"/>
      <c r="E31" s="110"/>
      <c r="F31" s="98"/>
      <c r="G31" s="98"/>
      <c r="H31" s="99"/>
    </row>
    <row r="32" spans="1:8" ht="50.25" customHeight="1">
      <c r="A32" s="25" t="s">
        <v>42</v>
      </c>
      <c r="B32" s="39"/>
      <c r="C32" s="40">
        <v>3300</v>
      </c>
      <c r="D32" s="41" t="s">
        <v>43</v>
      </c>
      <c r="E32" s="110" t="s">
        <v>44</v>
      </c>
      <c r="F32" s="98"/>
      <c r="G32" s="98"/>
      <c r="H32" s="99"/>
    </row>
    <row r="33" spans="1:8" ht="51">
      <c r="A33" s="25" t="s">
        <v>45</v>
      </c>
      <c r="B33" s="42"/>
      <c r="C33" s="40">
        <v>147952.34</v>
      </c>
      <c r="D33" s="27" t="s">
        <v>21</v>
      </c>
      <c r="E33" s="107" t="s">
        <v>22</v>
      </c>
      <c r="F33" s="101"/>
      <c r="G33" s="101"/>
      <c r="H33" s="102"/>
    </row>
    <row r="34" spans="1:8" ht="27" customHeight="1">
      <c r="A34" s="25" t="s">
        <v>46</v>
      </c>
      <c r="B34" s="67"/>
      <c r="C34" s="40">
        <v>78000</v>
      </c>
      <c r="D34" s="27" t="s">
        <v>21</v>
      </c>
      <c r="E34" s="100" t="s">
        <v>37</v>
      </c>
      <c r="F34" s="101"/>
      <c r="G34" s="101"/>
      <c r="H34" s="102"/>
    </row>
    <row r="35" spans="1:8" ht="38.25">
      <c r="A35" s="25" t="s">
        <v>47</v>
      </c>
      <c r="B35" s="67"/>
      <c r="C35" s="40">
        <v>13170</v>
      </c>
      <c r="D35" s="27" t="s">
        <v>21</v>
      </c>
      <c r="E35" s="100" t="s">
        <v>48</v>
      </c>
      <c r="F35" s="101"/>
      <c r="G35" s="101"/>
      <c r="H35" s="102"/>
    </row>
    <row r="36" spans="1:8">
      <c r="A36" s="44"/>
      <c r="B36" s="67"/>
      <c r="C36" s="40"/>
      <c r="D36" s="42"/>
      <c r="E36" s="42"/>
      <c r="F36" s="42"/>
      <c r="G36" s="42"/>
      <c r="H36" s="45"/>
    </row>
    <row r="37" spans="1:8">
      <c r="A37" s="58" t="s">
        <v>14</v>
      </c>
      <c r="B37" s="67"/>
      <c r="C37" s="47">
        <f>SUM(C32:C36)</f>
        <v>242422.34</v>
      </c>
      <c r="D37" s="67"/>
      <c r="E37" s="67"/>
      <c r="F37" s="67"/>
      <c r="G37" s="67"/>
      <c r="H37" s="68"/>
    </row>
    <row r="38" spans="1:8" ht="25.5">
      <c r="A38" s="49" t="s">
        <v>69</v>
      </c>
    </row>
    <row r="39" spans="1:8" ht="63">
      <c r="A39" s="50"/>
      <c r="B39" s="50"/>
      <c r="C39" s="51" t="s">
        <v>50</v>
      </c>
      <c r="D39" s="51" t="s">
        <v>51</v>
      </c>
      <c r="E39" s="51" t="s">
        <v>52</v>
      </c>
    </row>
    <row r="40" spans="1:8" ht="36" customHeight="1">
      <c r="A40" s="51" t="s">
        <v>53</v>
      </c>
      <c r="B40" s="50"/>
      <c r="C40" s="50">
        <f>E11</f>
        <v>271665.59999999998</v>
      </c>
      <c r="D40" s="52">
        <f>C37</f>
        <v>242422.34</v>
      </c>
      <c r="E40" s="53">
        <f>C40-D40</f>
        <v>29243.25999999998</v>
      </c>
    </row>
    <row r="41" spans="1:8" ht="62.25" customHeight="1">
      <c r="A41" s="51" t="s">
        <v>54</v>
      </c>
      <c r="B41" s="50"/>
      <c r="C41" s="53">
        <f>E12+E13</f>
        <v>472423.85</v>
      </c>
      <c r="D41" s="53">
        <f>C30</f>
        <v>846719.29999999993</v>
      </c>
      <c r="E41" s="53">
        <f>C41-D41</f>
        <v>-374295.44999999995</v>
      </c>
    </row>
    <row r="42" spans="1:8" ht="35.25" customHeight="1">
      <c r="A42" s="17" t="s">
        <v>14</v>
      </c>
      <c r="B42" s="17"/>
      <c r="C42" s="54">
        <f>SUM(C40:C41)</f>
        <v>744089.45</v>
      </c>
      <c r="D42" s="55">
        <f>SUM(D40:D41)</f>
        <v>1089141.6399999999</v>
      </c>
      <c r="E42" s="55">
        <f>SUM(E40:E41)</f>
        <v>-345052.18999999994</v>
      </c>
    </row>
  </sheetData>
  <mergeCells count="34">
    <mergeCell ref="E33:H33"/>
    <mergeCell ref="E34:H34"/>
    <mergeCell ref="E35:H35"/>
    <mergeCell ref="A29:B29"/>
    <mergeCell ref="E29:H29"/>
    <mergeCell ref="E30:H30"/>
    <mergeCell ref="A31:B31"/>
    <mergeCell ref="E31:H31"/>
    <mergeCell ref="E32:H32"/>
    <mergeCell ref="A24:B24"/>
    <mergeCell ref="E24:H24"/>
    <mergeCell ref="E25:H25"/>
    <mergeCell ref="E26:H26"/>
    <mergeCell ref="E27:H27"/>
    <mergeCell ref="A28:B28"/>
    <mergeCell ref="E28:H28"/>
    <mergeCell ref="E20:H20"/>
    <mergeCell ref="E21:H21"/>
    <mergeCell ref="A22:B22"/>
    <mergeCell ref="E22:H22"/>
    <mergeCell ref="A23:B23"/>
    <mergeCell ref="E23:H23"/>
    <mergeCell ref="F12:H12"/>
    <mergeCell ref="F13:H13"/>
    <mergeCell ref="F14:H14"/>
    <mergeCell ref="A16:H17"/>
    <mergeCell ref="A18:B18"/>
    <mergeCell ref="E18:H18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Тореза 70</vt:lpstr>
      <vt:lpstr>К отчету</vt:lpstr>
      <vt:lpstr>Тореза 70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2014-09-09T03:31:20Z</cp:lastPrinted>
  <dcterms:created xsi:type="dcterms:W3CDTF">2014-08-27T06:14:16Z</dcterms:created>
  <dcterms:modified xsi:type="dcterms:W3CDTF">2014-09-09T03:40:51Z</dcterms:modified>
</cp:coreProperties>
</file>