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320" windowHeight="9780" activeTab="1"/>
  </bookViews>
  <sheets>
    <sheet name="Тореза 78" sheetId="1" r:id="rId1"/>
    <sheet name="Тореза 78 (2013)" sheetId="2" r:id="rId2"/>
  </sheets>
  <calcPr calcId="125725" refMode="R1C1"/>
</workbook>
</file>

<file path=xl/calcChain.xml><?xml version="1.0" encoding="utf-8"?>
<calcChain xmlns="http://schemas.openxmlformats.org/spreadsheetml/2006/main">
  <c r="H55" i="2"/>
  <c r="H52"/>
  <c r="H50"/>
  <c r="G55"/>
  <c r="E55"/>
  <c r="G52"/>
  <c r="E52"/>
  <c r="G50"/>
  <c r="C33"/>
  <c r="G16"/>
  <c r="D55"/>
  <c r="C55"/>
  <c r="C17"/>
  <c r="D17"/>
  <c r="E17"/>
  <c r="F11"/>
  <c r="F17" s="1"/>
  <c r="F12"/>
  <c r="F13"/>
  <c r="F14"/>
  <c r="G15"/>
  <c r="F11" i="1"/>
  <c r="F12"/>
  <c r="F13"/>
  <c r="F14"/>
  <c r="F15"/>
  <c r="D15"/>
  <c r="C41" i="2"/>
  <c r="C39" i="1"/>
  <c r="C31"/>
  <c r="E15"/>
  <c r="F18" i="2" l="1"/>
</calcChain>
</file>

<file path=xl/sharedStrings.xml><?xml version="1.0" encoding="utf-8"?>
<sst xmlns="http://schemas.openxmlformats.org/spreadsheetml/2006/main" count="174" uniqueCount="85">
  <si>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</si>
  <si>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</si>
  <si>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Тореза 78.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</si>
  <si>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</si>
  <si>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</si>
  <si>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</si>
  <si>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</si>
  <si>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</si>
  <si>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</si>
  <si>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</si>
  <si>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</si>
  <si>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</si>
  <si>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</si>
  <si>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</si>
  <si>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</si>
  <si>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Услуги ПСД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</si>
  <si>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</si>
  <si>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</si>
  <si>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</si>
  <si>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</si>
  <si>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</si>
  <si>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</si>
  <si>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Вывоз ТБО</t>
  </si>
  <si>
    <t>ООО "ККЦ"</t>
  </si>
  <si>
    <t>Договор , акты оказанных услуг .</t>
  </si>
  <si>
    <t>Содержание инженерного оборудования</t>
  </si>
  <si>
    <t xml:space="preserve">ООО "УК "Пионер" </t>
  </si>
  <si>
    <t>Договор обслуживания.</t>
  </si>
  <si>
    <t>Содержание строительных конструкций</t>
  </si>
  <si>
    <t>Договор обслуживания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</si>
  <si>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</si>
  <si>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</si>
  <si>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</si>
  <si>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</si>
  <si>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</si>
  <si>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</si>
  <si>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</si>
  <si>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</si>
  <si>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</si>
  <si>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</si>
  <si>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Договор управления 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</si>
  <si>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</si>
  <si>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</si>
  <si>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</si>
  <si>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</si>
  <si>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</si>
  <si>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</si>
  <si>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</si>
  <si>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Договор.</t>
  </si>
  <si>
    <t>Услуги ПСД ( с налогами на ФОТ, НДФЛ )</t>
  </si>
  <si>
    <t>ПСД Польшакова С.П.</t>
  </si>
  <si>
    <t>Решение собрания, протокол</t>
  </si>
  <si>
    <t>Заделка межпанельных швов</t>
  </si>
  <si>
    <t>ООО "Ампир"</t>
  </si>
  <si>
    <t>Покупка, зарядка и установка  аккустических  светильников</t>
  </si>
  <si>
    <t>Договор, акты оказанных услуг, сч/ф.</t>
  </si>
  <si>
    <t>Ремонт и обслуживание внутридомового инженерного оборудования</t>
  </si>
  <si>
    <t>ИП Карпинский В.В. ИП Шемаков А.А.</t>
  </si>
  <si>
    <t>Договор, акты выполненных работ.</t>
  </si>
  <si>
    <t>Установка песочницы ( сматериалами)</t>
  </si>
  <si>
    <t>Договор управления .</t>
  </si>
  <si>
    <t>Согласовано:</t>
  </si>
  <si>
    <t xml:space="preserve">Старший дома </t>
  </si>
  <si>
    <t>_________________________</t>
  </si>
  <si>
    <t>Польшакова С.П.</t>
  </si>
  <si>
    <t>Отчет о стоимости выполненных работ по содержанию и текущему ремонту общего имущества жилого дома за 2013 год</t>
  </si>
  <si>
    <t>Капитальный ремонт</t>
  </si>
  <si>
    <t>Лицевой счет по состоянию на 31.12.2013 года</t>
  </si>
  <si>
    <t>Содержание жилья ( включая т\о мусоропровода)</t>
  </si>
  <si>
    <t>2012 год</t>
  </si>
  <si>
    <t>Оплачено</t>
  </si>
  <si>
    <t>Израсходовано</t>
  </si>
  <si>
    <t>2013 год</t>
  </si>
  <si>
    <t xml:space="preserve">Остаток денежных средств в руб. </t>
  </si>
  <si>
    <t>на 31.12.13г.</t>
  </si>
  <si>
    <t>Ремонтные электротехнические работы</t>
  </si>
  <si>
    <t>Ремонтные  сантехнические работы</t>
  </si>
  <si>
    <t>ООО "УК Пионер"</t>
  </si>
  <si>
    <t>Ремонт в подъезде</t>
  </si>
  <si>
    <t>Ремонт ямы перед домом</t>
  </si>
  <si>
    <r>
      <t>318,17</t>
    </r>
    <r>
      <rPr>
        <sz val="10"/>
        <color indexed="8"/>
        <rFont val="Times New Roman"/>
        <family val="1"/>
        <charset val="204"/>
      </rPr>
      <t xml:space="preserve"> м2</t>
    </r>
  </si>
  <si>
    <t>Договор управления</t>
  </si>
  <si>
    <t>Главный бухгалтер</t>
  </si>
  <si>
    <t>Печенкина О.В.</t>
  </si>
  <si>
    <t>Отчет утвержден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</si>
</sst>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 val="double"/>
      <sz val="12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2" fontId="1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8" fillId="0" borderId="1" xfId="0" applyNumberFormat="1" applyFont="1" applyFill="1" applyBorder="1" applyAlignment="1" applyProtection="1">
      <alignment horizontal="right"/>
    </xf>
    <xf numFmtId="0" fontId="20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4" xfId="0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center"/>
    </xf>
    <xf numFmtId="0" fontId="21" fillId="0" borderId="2" xfId="0" applyNumberFormat="1" applyFont="1" applyFill="1" applyBorder="1" applyAlignment="1" applyProtection="1">
      <alignment horizontal="left" wrapText="1"/>
    </xf>
    <xf numFmtId="2" fontId="10" fillId="0" borderId="1" xfId="0" applyNumberFormat="1" applyFont="1" applyBorder="1" applyAlignment="1">
      <alignment horizontal="right"/>
    </xf>
    <xf numFmtId="0" fontId="23" fillId="0" borderId="1" xfId="0" applyNumberFormat="1" applyFont="1" applyFill="1" applyBorder="1" applyAlignment="1" applyProtection="1">
      <alignment horizontal="right" wrapText="1"/>
    </xf>
    <xf numFmtId="0" fontId="23" fillId="0" borderId="1" xfId="0" applyNumberFormat="1" applyFont="1" applyFill="1" applyBorder="1" applyAlignment="1" applyProtection="1">
      <alignment horizontal="center"/>
    </xf>
    <xf numFmtId="0" fontId="19" fillId="0" borderId="4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0" fontId="23" fillId="0" borderId="3" xfId="0" applyNumberFormat="1" applyFont="1" applyFill="1" applyBorder="1" applyAlignment="1" applyProtection="1">
      <alignment horizontal="center"/>
    </xf>
    <xf numFmtId="0" fontId="24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vertical="top"/>
    </xf>
    <xf numFmtId="0" fontId="25" fillId="0" borderId="1" xfId="0" applyNumberFormat="1" applyFont="1" applyFill="1" applyBorder="1" applyAlignment="1" applyProtection="1">
      <alignment horizontal="left" vertical="top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 vertical="top"/>
    </xf>
    <xf numFmtId="0" fontId="24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3" fillId="0" borderId="5" xfId="0" applyNumberFormat="1" applyFont="1" applyFill="1" applyBorder="1" applyAlignment="1" applyProtection="1">
      <alignment horizontal="left" vertical="top" wrapText="1"/>
    </xf>
    <xf numFmtId="0" fontId="0" fillId="0" borderId="5" xfId="0" applyBorder="1" applyAlignment="1">
      <alignment horizontal="left" vertical="top"/>
    </xf>
    <xf numFmtId="0" fontId="23" fillId="0" borderId="5" xfId="0" applyNumberFormat="1" applyFont="1" applyFill="1" applyBorder="1" applyAlignment="1" applyProtection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3" fillId="0" borderId="8" xfId="0" applyNumberFormat="1" applyFont="1" applyFill="1" applyBorder="1" applyAlignment="1" applyProtection="1">
      <alignment horizontal="center" vertical="top"/>
    </xf>
    <xf numFmtId="2" fontId="2" fillId="0" borderId="0" xfId="0" applyNumberFormat="1" applyFo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9" xfId="0" applyBorder="1"/>
    <xf numFmtId="0" fontId="0" fillId="0" borderId="0" xfId="0" applyBorder="1"/>
    <xf numFmtId="0" fontId="8" fillId="0" borderId="8" xfId="0" applyFont="1" applyBorder="1" applyAlignment="1">
      <alignment horizontal="center"/>
    </xf>
    <xf numFmtId="0" fontId="0" fillId="0" borderId="14" xfId="0" applyFill="1" applyBorder="1"/>
    <xf numFmtId="0" fontId="15" fillId="0" borderId="1" xfId="0" applyFont="1" applyBorder="1" applyAlignment="1">
      <alignment wrapText="1"/>
    </xf>
    <xf numFmtId="2" fontId="0" fillId="0" borderId="0" xfId="0" applyNumberFormat="1" applyBorder="1"/>
    <xf numFmtId="2" fontId="0" fillId="0" borderId="10" xfId="0" applyNumberFormat="1" applyBorder="1"/>
    <xf numFmtId="2" fontId="0" fillId="0" borderId="1" xfId="0" applyNumberFormat="1" applyBorder="1"/>
    <xf numFmtId="0" fontId="23" fillId="0" borderId="2" xfId="0" applyNumberFormat="1" applyFont="1" applyFill="1" applyBorder="1" applyAlignment="1" applyProtection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2" xfId="0" applyNumberFormat="1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left"/>
    </xf>
    <xf numFmtId="0" fontId="8" fillId="0" borderId="2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wrapText="1"/>
    </xf>
    <xf numFmtId="0" fontId="22" fillId="0" borderId="3" xfId="0" applyFont="1" applyBorder="1" applyAlignment="1">
      <alignment horizontal="left" wrapText="1"/>
    </xf>
    <xf numFmtId="0" fontId="23" fillId="0" borderId="2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/>
    </xf>
    <xf numFmtId="0" fontId="16" fillId="0" borderId="2" xfId="0" applyNumberFormat="1" applyFont="1" applyFill="1" applyBorder="1" applyAlignment="1" applyProtection="1">
      <alignment horizontal="left"/>
    </xf>
    <xf numFmtId="0" fontId="17" fillId="0" borderId="3" xfId="0" applyFont="1" applyBorder="1" applyAlignment="1">
      <alignment horizontal="left"/>
    </xf>
    <xf numFmtId="2" fontId="9" fillId="0" borderId="2" xfId="0" applyNumberFormat="1" applyFont="1" applyBorder="1" applyAlignment="1"/>
    <xf numFmtId="2" fontId="9" fillId="0" borderId="4" xfId="0" applyNumberFormat="1" applyFont="1" applyBorder="1" applyAlignment="1"/>
    <xf numFmtId="2" fontId="9" fillId="0" borderId="3" xfId="0" applyNumberFormat="1" applyFont="1" applyBorder="1" applyAlignment="1"/>
    <xf numFmtId="0" fontId="0" fillId="0" borderId="3" xfId="0" applyBorder="1" applyAlignment="1">
      <alignment horizontal="left" wrapText="1"/>
    </xf>
    <xf numFmtId="0" fontId="13" fillId="0" borderId="9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11" xfId="0" applyNumberFormat="1" applyFont="1" applyFill="1" applyBorder="1" applyAlignment="1" applyProtection="1">
      <alignment horizontal="center" vertical="top"/>
    </xf>
    <xf numFmtId="0" fontId="0" fillId="0" borderId="12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4" xfId="0" applyFont="1" applyBorder="1" applyAlignment="1"/>
    <xf numFmtId="0" fontId="12" fillId="0" borderId="3" xfId="0" applyFont="1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opLeftCell="A4" zoomScaleNormal="70" workbookViewId="0">
      <selection activeCell="D15" sqref="D15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3.285156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108" t="s">
        <v>1</v>
      </c>
      <c r="B2" s="108"/>
      <c r="C2" s="108"/>
      <c r="D2" s="108"/>
      <c r="E2" s="108"/>
      <c r="F2" s="109"/>
      <c r="G2" s="109"/>
      <c r="H2" s="109"/>
      <c r="I2" s="4"/>
      <c r="J2" s="4"/>
      <c r="K2" s="4"/>
      <c r="L2" s="5"/>
      <c r="M2" s="5"/>
      <c r="N2" s="5"/>
    </row>
    <row r="3" spans="1:14" ht="17.25">
      <c r="A3" s="108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2395.3000000000002</v>
      </c>
      <c r="D7" s="111" t="s">
        <v>5</v>
      </c>
      <c r="E7" s="112"/>
      <c r="F7" s="113"/>
      <c r="G7" s="6" t="s">
        <v>4</v>
      </c>
      <c r="H7" s="8">
        <v>318.17</v>
      </c>
    </row>
    <row r="9" spans="1:14" ht="16.5" customHeight="1">
      <c r="A9" s="114" t="s">
        <v>6</v>
      </c>
      <c r="B9" s="114"/>
      <c r="C9" s="114"/>
      <c r="D9" s="114"/>
      <c r="E9" s="114"/>
      <c r="F9" s="114"/>
      <c r="G9" s="114"/>
      <c r="H9" s="114"/>
    </row>
    <row r="10" spans="1:14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115" t="s">
        <v>11</v>
      </c>
      <c r="G10" s="116"/>
      <c r="H10" s="117"/>
    </row>
    <row r="11" spans="1:14">
      <c r="A11" s="13" t="s">
        <v>12</v>
      </c>
      <c r="B11" s="13"/>
      <c r="C11" s="13"/>
      <c r="D11" s="14">
        <v>122627.89</v>
      </c>
      <c r="E11" s="13">
        <v>103508.02</v>
      </c>
      <c r="F11" s="100">
        <f>D11-E11</f>
        <v>19119.869999999995</v>
      </c>
      <c r="G11" s="101"/>
      <c r="H11" s="102"/>
    </row>
    <row r="12" spans="1:14">
      <c r="A12" s="13" t="s">
        <v>13</v>
      </c>
      <c r="B12" s="13"/>
      <c r="C12" s="13"/>
      <c r="D12" s="14">
        <v>219058.23</v>
      </c>
      <c r="E12" s="13">
        <v>185362.67</v>
      </c>
      <c r="F12" s="100">
        <f>D12-E12</f>
        <v>33695.56</v>
      </c>
      <c r="G12" s="101"/>
      <c r="H12" s="102"/>
    </row>
    <row r="13" spans="1:14" ht="31.5" customHeight="1">
      <c r="A13" s="7" t="s">
        <v>14</v>
      </c>
      <c r="B13" s="13"/>
      <c r="C13" s="13"/>
      <c r="D13" s="14">
        <v>25043.58</v>
      </c>
      <c r="E13" s="14">
        <v>21138.84</v>
      </c>
      <c r="F13" s="100">
        <f>D13-E13</f>
        <v>3904.7400000000016</v>
      </c>
      <c r="G13" s="101"/>
      <c r="H13" s="102"/>
    </row>
    <row r="14" spans="1:14">
      <c r="A14" s="13" t="s">
        <v>15</v>
      </c>
      <c r="B14" s="13"/>
      <c r="C14" s="13"/>
      <c r="D14" s="14">
        <v>31088.95</v>
      </c>
      <c r="E14" s="14">
        <v>23632.71</v>
      </c>
      <c r="F14" s="100">
        <f>D14-E14</f>
        <v>7456.2400000000016</v>
      </c>
      <c r="G14" s="101"/>
      <c r="H14" s="102"/>
    </row>
    <row r="15" spans="1:14" ht="17.25" customHeight="1">
      <c r="A15" s="13" t="s">
        <v>16</v>
      </c>
      <c r="B15" s="13"/>
      <c r="C15" s="13"/>
      <c r="D15" s="14">
        <f>SUM(D11:D14)</f>
        <v>397818.65</v>
      </c>
      <c r="E15" s="14">
        <f>SUM(E11:E14)</f>
        <v>333642.24000000005</v>
      </c>
      <c r="F15" s="100">
        <f>SUM(F11:F14)</f>
        <v>64176.41</v>
      </c>
      <c r="G15" s="101"/>
      <c r="H15" s="102"/>
    </row>
    <row r="16" spans="1:14" ht="17.25" customHeight="1"/>
    <row r="17" spans="1:8" ht="27.75" customHeight="1">
      <c r="A17" s="104" t="s">
        <v>17</v>
      </c>
      <c r="B17" s="105"/>
      <c r="C17" s="105"/>
      <c r="D17" s="105"/>
      <c r="E17" s="105"/>
      <c r="F17" s="105"/>
      <c r="G17" s="105"/>
      <c r="H17" s="105"/>
    </row>
    <row r="18" spans="1:8" ht="6.75" customHeight="1">
      <c r="A18" s="106"/>
      <c r="B18" s="107"/>
      <c r="C18" s="107"/>
      <c r="D18" s="107"/>
      <c r="E18" s="107"/>
      <c r="F18" s="107"/>
      <c r="G18" s="107"/>
      <c r="H18" s="107"/>
    </row>
    <row r="19" spans="1:8" ht="25.5">
      <c r="A19" s="90" t="s">
        <v>18</v>
      </c>
      <c r="B19" s="91"/>
      <c r="C19" s="15" t="s">
        <v>19</v>
      </c>
      <c r="D19" s="16" t="s">
        <v>20</v>
      </c>
      <c r="E19" s="92" t="s">
        <v>21</v>
      </c>
      <c r="F19" s="93"/>
      <c r="G19" s="93"/>
      <c r="H19" s="94"/>
    </row>
    <row r="20" spans="1:8" ht="15.75">
      <c r="A20" s="98" t="s">
        <v>22</v>
      </c>
      <c r="B20" s="99"/>
      <c r="C20" s="17">
        <v>28743.599999999999</v>
      </c>
      <c r="D20" s="18" t="s">
        <v>23</v>
      </c>
      <c r="E20" s="77" t="s">
        <v>24</v>
      </c>
      <c r="F20" s="78"/>
      <c r="G20" s="78"/>
      <c r="H20" s="79"/>
    </row>
    <row r="21" spans="1:8" ht="15.75">
      <c r="A21" s="19" t="s">
        <v>13</v>
      </c>
      <c r="B21" s="20"/>
      <c r="C21" s="15"/>
      <c r="D21" s="16"/>
      <c r="E21" s="21"/>
      <c r="F21" s="22"/>
      <c r="G21" s="22"/>
      <c r="H21" s="23"/>
    </row>
    <row r="22" spans="1:8" ht="26.25">
      <c r="A22" s="24" t="s">
        <v>25</v>
      </c>
      <c r="B22" s="20"/>
      <c r="C22" s="17">
        <v>20120.52</v>
      </c>
      <c r="D22" s="18" t="s">
        <v>26</v>
      </c>
      <c r="E22" s="77" t="s">
        <v>27</v>
      </c>
      <c r="F22" s="78"/>
      <c r="G22" s="78"/>
      <c r="H22" s="79"/>
    </row>
    <row r="23" spans="1:8" ht="39">
      <c r="A23" s="25" t="s">
        <v>28</v>
      </c>
      <c r="B23" s="20"/>
      <c r="C23" s="17">
        <v>8623.08</v>
      </c>
      <c r="D23" s="18" t="s">
        <v>26</v>
      </c>
      <c r="E23" s="77" t="s">
        <v>29</v>
      </c>
      <c r="F23" s="78"/>
      <c r="G23" s="78"/>
      <c r="H23" s="79"/>
    </row>
    <row r="24" spans="1:8" ht="32.25" customHeight="1">
      <c r="A24" s="95" t="s">
        <v>30</v>
      </c>
      <c r="B24" s="96"/>
      <c r="C24" s="17">
        <v>4376.01</v>
      </c>
      <c r="D24" s="18" t="s">
        <v>31</v>
      </c>
      <c r="E24" s="77" t="s">
        <v>32</v>
      </c>
      <c r="F24" s="78"/>
      <c r="G24" s="78"/>
      <c r="H24" s="79"/>
    </row>
    <row r="25" spans="1:8" ht="32.25" customHeight="1">
      <c r="A25" s="80" t="s">
        <v>33</v>
      </c>
      <c r="B25" s="97"/>
      <c r="C25" s="17">
        <v>5727.06</v>
      </c>
      <c r="D25" s="26" t="s">
        <v>34</v>
      </c>
      <c r="E25" s="77" t="s">
        <v>35</v>
      </c>
      <c r="F25" s="78"/>
      <c r="G25" s="78"/>
      <c r="H25" s="79"/>
    </row>
    <row r="26" spans="1:8" ht="33.75" customHeight="1">
      <c r="A26" s="95" t="s">
        <v>36</v>
      </c>
      <c r="B26" s="103"/>
      <c r="C26" s="17">
        <v>45989.760000000002</v>
      </c>
      <c r="D26" s="18" t="s">
        <v>37</v>
      </c>
      <c r="E26" s="77" t="s">
        <v>38</v>
      </c>
      <c r="F26" s="78"/>
      <c r="G26" s="78"/>
      <c r="H26" s="79"/>
    </row>
    <row r="27" spans="1:8" ht="33" customHeight="1">
      <c r="A27" s="25" t="s">
        <v>39</v>
      </c>
      <c r="B27" s="27"/>
      <c r="C27" s="17">
        <v>61433.87</v>
      </c>
      <c r="D27" s="18" t="s">
        <v>26</v>
      </c>
      <c r="E27" s="77" t="s">
        <v>40</v>
      </c>
      <c r="F27" s="78"/>
      <c r="G27" s="78"/>
      <c r="H27" s="79"/>
    </row>
    <row r="28" spans="1:8" ht="28.5" customHeight="1">
      <c r="A28" s="25" t="s">
        <v>41</v>
      </c>
      <c r="B28" s="27"/>
      <c r="C28" s="17">
        <v>8789.2000000000007</v>
      </c>
      <c r="D28" s="26" t="s">
        <v>42</v>
      </c>
      <c r="E28" s="77" t="s">
        <v>43</v>
      </c>
      <c r="F28" s="78"/>
      <c r="G28" s="78"/>
      <c r="H28" s="79"/>
    </row>
    <row r="29" spans="1:8" ht="30" customHeight="1">
      <c r="A29" s="25" t="s">
        <v>44</v>
      </c>
      <c r="B29" s="27"/>
      <c r="C29" s="17">
        <v>41155</v>
      </c>
      <c r="D29" s="18" t="s">
        <v>26</v>
      </c>
      <c r="E29" s="77" t="s">
        <v>45</v>
      </c>
      <c r="F29" s="78"/>
      <c r="G29" s="78"/>
      <c r="H29" s="79"/>
    </row>
    <row r="30" spans="1:8" ht="30.75" customHeight="1">
      <c r="A30" s="80" t="s">
        <v>46</v>
      </c>
      <c r="B30" s="81"/>
      <c r="C30" s="28">
        <v>21276.31</v>
      </c>
      <c r="D30" s="29" t="s">
        <v>47</v>
      </c>
      <c r="E30" s="82" t="s">
        <v>48</v>
      </c>
      <c r="F30" s="83"/>
      <c r="G30" s="83"/>
      <c r="H30" s="84"/>
    </row>
    <row r="31" spans="1:8" ht="15.75">
      <c r="A31" s="30" t="s">
        <v>16</v>
      </c>
      <c r="B31" s="31"/>
      <c r="C31" s="32">
        <f>SUM(C22:C30)</f>
        <v>217490.81</v>
      </c>
      <c r="D31" s="33"/>
      <c r="E31" s="82"/>
      <c r="F31" s="83"/>
      <c r="G31" s="83"/>
      <c r="H31" s="84"/>
    </row>
    <row r="32" spans="1:8" ht="45.75" customHeight="1">
      <c r="A32" s="34" t="s">
        <v>49</v>
      </c>
      <c r="B32" s="31"/>
      <c r="C32" s="35">
        <v>31043.09</v>
      </c>
      <c r="D32" s="33" t="s">
        <v>50</v>
      </c>
      <c r="E32" s="82" t="s">
        <v>51</v>
      </c>
      <c r="F32" s="88"/>
      <c r="G32" s="88"/>
      <c r="H32" s="89"/>
    </row>
    <row r="33" spans="1:8" ht="24.75" customHeight="1">
      <c r="A33" s="85" t="s">
        <v>12</v>
      </c>
      <c r="B33" s="86"/>
      <c r="C33" s="36"/>
      <c r="D33" s="37"/>
      <c r="E33" s="87"/>
      <c r="F33" s="83"/>
      <c r="G33" s="83"/>
      <c r="H33" s="84"/>
    </row>
    <row r="34" spans="1:8" ht="27.75" customHeight="1">
      <c r="A34" s="24" t="s">
        <v>52</v>
      </c>
      <c r="B34" s="38"/>
      <c r="C34" s="39">
        <v>44240</v>
      </c>
      <c r="D34" s="40" t="s">
        <v>53</v>
      </c>
      <c r="E34" s="87" t="s">
        <v>48</v>
      </c>
      <c r="F34" s="83"/>
      <c r="G34" s="83"/>
      <c r="H34" s="84"/>
    </row>
    <row r="35" spans="1:8" ht="45.75" customHeight="1">
      <c r="A35" s="24" t="s">
        <v>54</v>
      </c>
      <c r="B35" s="41"/>
      <c r="C35" s="39">
        <v>19700</v>
      </c>
      <c r="D35" s="18" t="s">
        <v>26</v>
      </c>
      <c r="E35" s="74" t="s">
        <v>55</v>
      </c>
      <c r="F35" s="78"/>
      <c r="G35" s="78"/>
      <c r="H35" s="79"/>
    </row>
    <row r="36" spans="1:8" ht="45.75" customHeight="1">
      <c r="A36" s="24" t="s">
        <v>56</v>
      </c>
      <c r="B36" s="41"/>
      <c r="C36" s="39">
        <v>71990</v>
      </c>
      <c r="D36" s="42" t="s">
        <v>57</v>
      </c>
      <c r="E36" s="74" t="s">
        <v>58</v>
      </c>
      <c r="F36" s="75"/>
      <c r="G36" s="75"/>
      <c r="H36" s="76"/>
    </row>
    <row r="37" spans="1:8" ht="26.25">
      <c r="A37" s="24" t="s">
        <v>59</v>
      </c>
      <c r="B37" s="43"/>
      <c r="C37" s="39">
        <v>3100</v>
      </c>
      <c r="D37" s="18" t="s">
        <v>26</v>
      </c>
      <c r="E37" s="77" t="s">
        <v>60</v>
      </c>
      <c r="F37" s="78"/>
      <c r="G37" s="78"/>
      <c r="H37" s="79"/>
    </row>
    <row r="38" spans="1:8">
      <c r="A38" s="44"/>
      <c r="B38" s="45"/>
      <c r="C38" s="46"/>
      <c r="D38" s="47"/>
      <c r="E38" s="48"/>
      <c r="F38" s="41"/>
      <c r="G38" s="41"/>
      <c r="H38" s="49"/>
    </row>
    <row r="39" spans="1:8" ht="15.75">
      <c r="A39" s="15" t="s">
        <v>16</v>
      </c>
      <c r="B39" s="45"/>
      <c r="C39" s="50">
        <f>SUM(C34:C38)</f>
        <v>139030</v>
      </c>
      <c r="D39" s="45"/>
      <c r="E39" s="51"/>
      <c r="F39" s="43"/>
      <c r="G39" s="43"/>
      <c r="H39" s="52"/>
    </row>
    <row r="40" spans="1:8" ht="15.75" thickBot="1">
      <c r="A40" s="53"/>
      <c r="B40" s="54"/>
      <c r="C40" s="55"/>
      <c r="D40" s="56"/>
      <c r="E40" s="57"/>
      <c r="F40" s="58"/>
      <c r="G40" s="58"/>
      <c r="H40" s="59"/>
    </row>
    <row r="41" spans="1:8" ht="20.25" customHeight="1">
      <c r="H41" s="60"/>
    </row>
    <row r="42" spans="1:8">
      <c r="A42" t="s">
        <v>61</v>
      </c>
    </row>
    <row r="43" spans="1:8">
      <c r="A43" t="s">
        <v>62</v>
      </c>
      <c r="C43" t="s">
        <v>63</v>
      </c>
      <c r="E43" t="s">
        <v>64</v>
      </c>
    </row>
  </sheetData>
  <mergeCells count="36">
    <mergeCell ref="A2:H2"/>
    <mergeCell ref="A3:K3"/>
    <mergeCell ref="D7:F7"/>
    <mergeCell ref="A9:H9"/>
    <mergeCell ref="F10:H10"/>
    <mergeCell ref="F11:H11"/>
    <mergeCell ref="F12:H12"/>
    <mergeCell ref="F13:H13"/>
    <mergeCell ref="A26:B26"/>
    <mergeCell ref="E26:H26"/>
    <mergeCell ref="E23:H23"/>
    <mergeCell ref="F14:H14"/>
    <mergeCell ref="F15:H15"/>
    <mergeCell ref="A17:H18"/>
    <mergeCell ref="E27:H27"/>
    <mergeCell ref="A19:B19"/>
    <mergeCell ref="E19:H19"/>
    <mergeCell ref="A24:B24"/>
    <mergeCell ref="E24:H24"/>
    <mergeCell ref="A25:B25"/>
    <mergeCell ref="E25:H25"/>
    <mergeCell ref="A20:B20"/>
    <mergeCell ref="E20:H20"/>
    <mergeCell ref="E22:H22"/>
    <mergeCell ref="E36:H36"/>
    <mergeCell ref="E37:H37"/>
    <mergeCell ref="E28:H28"/>
    <mergeCell ref="E29:H29"/>
    <mergeCell ref="A30:B30"/>
    <mergeCell ref="E30:H30"/>
    <mergeCell ref="E31:H31"/>
    <mergeCell ref="A33:B33"/>
    <mergeCell ref="E33:H33"/>
    <mergeCell ref="E32:H32"/>
    <mergeCell ref="E34:H34"/>
    <mergeCell ref="E35:H35"/>
  </mergeCells>
  <phoneticPr fontId="26" type="noConversion"/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1"/>
  <sheetViews>
    <sheetView tabSelected="1" topLeftCell="A40" zoomScaleNormal="70" workbookViewId="0">
      <selection activeCell="J61" sqref="J61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42578125" customWidth="1"/>
    <col min="5" max="5" width="15.85546875" customWidth="1"/>
    <col min="6" max="6" width="2.42578125" hidden="1" customWidth="1"/>
    <col min="7" max="7" width="12.5703125" customWidth="1"/>
    <col min="8" max="8" width="18.140625" customWidth="1"/>
    <col min="9" max="9" width="9.5703125" bestFit="1" customWidth="1"/>
  </cols>
  <sheetData>
    <row r="1" spans="1:13" ht="19.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3" ht="30.75" customHeight="1">
      <c r="A2" s="108" t="s">
        <v>65</v>
      </c>
      <c r="B2" s="108"/>
      <c r="C2" s="108"/>
      <c r="D2" s="108"/>
      <c r="E2" s="108"/>
      <c r="F2" s="109"/>
      <c r="G2" s="109"/>
      <c r="H2" s="4"/>
      <c r="I2" s="4"/>
      <c r="J2" s="4"/>
      <c r="K2" s="5"/>
      <c r="L2" s="5"/>
      <c r="M2" s="5"/>
    </row>
    <row r="3" spans="1:13" ht="17.25">
      <c r="A3" s="108" t="s">
        <v>2</v>
      </c>
      <c r="B3" s="110"/>
      <c r="C3" s="110"/>
      <c r="D3" s="110"/>
      <c r="E3" s="110"/>
      <c r="F3" s="110"/>
      <c r="G3" s="110"/>
      <c r="H3" s="110"/>
      <c r="I3" s="110"/>
      <c r="J3" s="110"/>
    </row>
    <row r="5" spans="1:13" hidden="1"/>
    <row r="6" spans="1:13" hidden="1"/>
    <row r="7" spans="1:13" ht="26.25">
      <c r="A7" s="6" t="s">
        <v>3</v>
      </c>
      <c r="B7" s="7" t="s">
        <v>4</v>
      </c>
      <c r="C7" s="8">
        <v>2400.84</v>
      </c>
      <c r="D7" s="111" t="s">
        <v>5</v>
      </c>
      <c r="E7" s="112"/>
      <c r="F7" s="113"/>
      <c r="G7" s="70" t="s">
        <v>80</v>
      </c>
    </row>
    <row r="9" spans="1:13" ht="16.5" customHeight="1">
      <c r="A9" s="114" t="s">
        <v>6</v>
      </c>
      <c r="B9" s="114"/>
      <c r="C9" s="114"/>
      <c r="D9" s="114"/>
      <c r="E9" s="114"/>
      <c r="F9" s="114"/>
      <c r="G9" s="114"/>
    </row>
    <row r="10" spans="1:13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115" t="s">
        <v>11</v>
      </c>
      <c r="G10" s="117"/>
    </row>
    <row r="11" spans="1:13">
      <c r="A11" s="13" t="s">
        <v>12</v>
      </c>
      <c r="B11" s="13"/>
      <c r="C11" s="13">
        <v>19119.87</v>
      </c>
      <c r="D11" s="14">
        <v>126765.39</v>
      </c>
      <c r="E11" s="13">
        <v>112226.17</v>
      </c>
      <c r="F11" s="100">
        <f>C11+D11-E11</f>
        <v>33659.090000000011</v>
      </c>
      <c r="G11" s="102"/>
    </row>
    <row r="12" spans="1:13">
      <c r="A12" s="13" t="s">
        <v>13</v>
      </c>
      <c r="B12" s="13"/>
      <c r="C12" s="13">
        <v>33695.56</v>
      </c>
      <c r="D12" s="14">
        <v>226375.44</v>
      </c>
      <c r="E12" s="13">
        <v>211221.63</v>
      </c>
      <c r="F12" s="100">
        <f>C12+D12-E12</f>
        <v>48849.369999999995</v>
      </c>
      <c r="G12" s="102"/>
    </row>
    <row r="13" spans="1:13" ht="31.5" customHeight="1">
      <c r="A13" s="7" t="s">
        <v>14</v>
      </c>
      <c r="B13" s="13"/>
      <c r="C13" s="13">
        <v>3904.74</v>
      </c>
      <c r="D13" s="14">
        <v>25929.42</v>
      </c>
      <c r="E13" s="14">
        <v>23578.92</v>
      </c>
      <c r="F13" s="100">
        <f>C13+D13-E13</f>
        <v>6255.239999999998</v>
      </c>
      <c r="G13" s="102"/>
    </row>
    <row r="14" spans="1:13">
      <c r="A14" s="13" t="s">
        <v>15</v>
      </c>
      <c r="B14" s="13"/>
      <c r="C14" s="13">
        <v>7456.24</v>
      </c>
      <c r="D14" s="14">
        <v>31115.4</v>
      </c>
      <c r="E14" s="14">
        <v>24894.61</v>
      </c>
      <c r="F14" s="100">
        <f>C14+D14-E14</f>
        <v>13677.029999999999</v>
      </c>
      <c r="G14" s="102"/>
    </row>
    <row r="15" spans="1:13">
      <c r="A15" s="13" t="s">
        <v>66</v>
      </c>
      <c r="B15" s="13"/>
      <c r="C15" s="13"/>
      <c r="D15" s="14">
        <v>13683.3</v>
      </c>
      <c r="E15" s="14">
        <v>4701.1000000000004</v>
      </c>
      <c r="F15" s="61"/>
      <c r="G15" s="62">
        <f>C15+D15-E15</f>
        <v>8982.1999999999989</v>
      </c>
      <c r="I15" s="63"/>
    </row>
    <row r="16" spans="1:13">
      <c r="A16" s="13" t="s">
        <v>22</v>
      </c>
      <c r="B16" s="13"/>
      <c r="C16" s="13">
        <v>4444.4399999999996</v>
      </c>
      <c r="D16" s="14">
        <v>30250</v>
      </c>
      <c r="E16" s="14">
        <v>26906.48</v>
      </c>
      <c r="F16" s="61"/>
      <c r="G16" s="62">
        <f>C16+D16-E16</f>
        <v>7787.9600000000028</v>
      </c>
      <c r="I16" s="63"/>
    </row>
    <row r="17" spans="1:7" ht="17.25" customHeight="1">
      <c r="A17" s="13" t="s">
        <v>16</v>
      </c>
      <c r="B17" s="13"/>
      <c r="C17" s="13">
        <f>C11+C12+C13+C14</f>
        <v>64176.409999999989</v>
      </c>
      <c r="D17" s="14">
        <f>D11+D12+D13+D14+D15</f>
        <v>423868.95</v>
      </c>
      <c r="E17" s="14">
        <f>E11+E12+E13+E14+E15</f>
        <v>376622.42999999993</v>
      </c>
      <c r="F17" s="100">
        <f>F11+F12+F13+F14+G15+G16</f>
        <v>119210.89000000001</v>
      </c>
      <c r="G17" s="102"/>
    </row>
    <row r="18" spans="1:7" ht="17.25" customHeight="1">
      <c r="A18" s="67"/>
      <c r="B18" s="67"/>
      <c r="C18" s="67"/>
      <c r="D18" s="67"/>
      <c r="E18" s="67"/>
      <c r="F18" s="71">
        <f>SUM(F11:F17)</f>
        <v>221651.62000000002</v>
      </c>
      <c r="G18" s="72"/>
    </row>
    <row r="19" spans="1:7" ht="27.75" customHeight="1">
      <c r="A19" s="104" t="s">
        <v>17</v>
      </c>
      <c r="B19" s="118"/>
      <c r="C19" s="118"/>
      <c r="D19" s="118"/>
      <c r="E19" s="118"/>
      <c r="F19" s="118"/>
      <c r="G19" s="119"/>
    </row>
    <row r="20" spans="1:7" ht="6.75" customHeight="1">
      <c r="A20" s="106"/>
      <c r="B20" s="107"/>
      <c r="C20" s="107"/>
      <c r="D20" s="107"/>
      <c r="E20" s="107"/>
      <c r="F20" s="107"/>
      <c r="G20" s="120"/>
    </row>
    <row r="21" spans="1:7" ht="38.25">
      <c r="A21" s="90" t="s">
        <v>18</v>
      </c>
      <c r="B21" s="91"/>
      <c r="C21" s="15" t="s">
        <v>19</v>
      </c>
      <c r="D21" s="16" t="s">
        <v>20</v>
      </c>
      <c r="E21" s="92" t="s">
        <v>21</v>
      </c>
      <c r="F21" s="93"/>
      <c r="G21" s="94"/>
    </row>
    <row r="22" spans="1:7" ht="15.75">
      <c r="A22" s="98" t="s">
        <v>22</v>
      </c>
      <c r="B22" s="99"/>
      <c r="C22" s="17">
        <v>30250</v>
      </c>
      <c r="D22" s="18" t="s">
        <v>23</v>
      </c>
      <c r="E22" s="77" t="s">
        <v>24</v>
      </c>
      <c r="F22" s="78"/>
      <c r="G22" s="79"/>
    </row>
    <row r="23" spans="1:7" ht="15.75">
      <c r="A23" s="19" t="s">
        <v>13</v>
      </c>
      <c r="B23" s="20"/>
      <c r="C23" s="15"/>
      <c r="D23" s="16"/>
      <c r="E23" s="21"/>
      <c r="F23" s="22"/>
      <c r="G23" s="23"/>
    </row>
    <row r="24" spans="1:7" ht="26.25">
      <c r="A24" s="24" t="s">
        <v>25</v>
      </c>
      <c r="B24" s="20"/>
      <c r="C24" s="17">
        <v>14617.5</v>
      </c>
      <c r="D24" s="18" t="s">
        <v>26</v>
      </c>
      <c r="E24" s="77" t="s">
        <v>81</v>
      </c>
      <c r="F24" s="78"/>
      <c r="G24" s="79"/>
    </row>
    <row r="25" spans="1:7" ht="39">
      <c r="A25" s="25" t="s">
        <v>28</v>
      </c>
      <c r="B25" s="20"/>
      <c r="C25" s="17">
        <v>9612</v>
      </c>
      <c r="D25" s="18" t="s">
        <v>26</v>
      </c>
      <c r="E25" s="77" t="s">
        <v>81</v>
      </c>
      <c r="F25" s="78"/>
      <c r="G25" s="79"/>
    </row>
    <row r="26" spans="1:7" ht="32.25" customHeight="1">
      <c r="A26" s="95" t="s">
        <v>30</v>
      </c>
      <c r="B26" s="96"/>
      <c r="C26" s="17">
        <v>10477</v>
      </c>
      <c r="D26" s="18" t="s">
        <v>31</v>
      </c>
      <c r="E26" s="77" t="s">
        <v>32</v>
      </c>
      <c r="F26" s="78"/>
      <c r="G26" s="79"/>
    </row>
    <row r="27" spans="1:7" ht="32.25" customHeight="1">
      <c r="A27" s="80" t="s">
        <v>33</v>
      </c>
      <c r="B27" s="97"/>
      <c r="C27" s="17">
        <v>5727.06</v>
      </c>
      <c r="D27" s="26" t="s">
        <v>34</v>
      </c>
      <c r="E27" s="77" t="s">
        <v>35</v>
      </c>
      <c r="F27" s="78"/>
      <c r="G27" s="79"/>
    </row>
    <row r="28" spans="1:7" ht="33.75" customHeight="1">
      <c r="A28" s="95" t="s">
        <v>36</v>
      </c>
      <c r="B28" s="103"/>
      <c r="C28" s="17">
        <v>46096</v>
      </c>
      <c r="D28" s="18" t="s">
        <v>37</v>
      </c>
      <c r="E28" s="77" t="s">
        <v>38</v>
      </c>
      <c r="F28" s="78"/>
      <c r="G28" s="79"/>
    </row>
    <row r="29" spans="1:7" ht="33" customHeight="1">
      <c r="A29" s="25" t="s">
        <v>39</v>
      </c>
      <c r="B29" s="27"/>
      <c r="C29" s="17">
        <v>69732.7</v>
      </c>
      <c r="D29" s="18" t="s">
        <v>26</v>
      </c>
      <c r="E29" s="77" t="s">
        <v>40</v>
      </c>
      <c r="F29" s="78"/>
      <c r="G29" s="79"/>
    </row>
    <row r="30" spans="1:7" ht="28.5" customHeight="1">
      <c r="A30" s="25" t="s">
        <v>41</v>
      </c>
      <c r="B30" s="27"/>
      <c r="C30" s="17">
        <v>7202.52</v>
      </c>
      <c r="D30" s="26" t="s">
        <v>42</v>
      </c>
      <c r="E30" s="77" t="s">
        <v>43</v>
      </c>
      <c r="F30" s="78"/>
      <c r="G30" s="79"/>
    </row>
    <row r="31" spans="1:7" ht="30" customHeight="1">
      <c r="A31" s="25" t="s">
        <v>44</v>
      </c>
      <c r="B31" s="27"/>
      <c r="C31" s="17">
        <v>45519</v>
      </c>
      <c r="D31" s="18" t="s">
        <v>26</v>
      </c>
      <c r="E31" s="77" t="s">
        <v>45</v>
      </c>
      <c r="F31" s="78"/>
      <c r="G31" s="79"/>
    </row>
    <row r="32" spans="1:7" ht="50.25" customHeight="1">
      <c r="A32" s="80" t="s">
        <v>46</v>
      </c>
      <c r="B32" s="81"/>
      <c r="C32" s="28">
        <v>32753.09</v>
      </c>
      <c r="D32" s="29" t="s">
        <v>47</v>
      </c>
      <c r="E32" s="82" t="s">
        <v>48</v>
      </c>
      <c r="F32" s="83"/>
      <c r="G32" s="84"/>
    </row>
    <row r="33" spans="1:9" ht="15.75">
      <c r="A33" s="30" t="s">
        <v>16</v>
      </c>
      <c r="B33" s="31"/>
      <c r="C33" s="32">
        <f>SUM(C24:C32)</f>
        <v>241736.87</v>
      </c>
      <c r="D33" s="33"/>
      <c r="E33" s="82"/>
      <c r="F33" s="83"/>
      <c r="G33" s="84"/>
    </row>
    <row r="34" spans="1:9" ht="45.75" customHeight="1">
      <c r="A34" s="34" t="s">
        <v>49</v>
      </c>
      <c r="B34" s="31"/>
      <c r="C34" s="35">
        <v>31114.92</v>
      </c>
      <c r="D34" s="33" t="s">
        <v>50</v>
      </c>
      <c r="E34" s="82" t="s">
        <v>51</v>
      </c>
      <c r="F34" s="88"/>
      <c r="G34" s="89"/>
    </row>
    <row r="35" spans="1:9" ht="24.75" customHeight="1">
      <c r="A35" s="85" t="s">
        <v>12</v>
      </c>
      <c r="B35" s="86"/>
      <c r="C35" s="36"/>
      <c r="D35" s="37"/>
      <c r="E35" s="87"/>
      <c r="F35" s="83"/>
      <c r="G35" s="84"/>
    </row>
    <row r="36" spans="1:9" ht="27.75" customHeight="1">
      <c r="A36" s="24" t="s">
        <v>52</v>
      </c>
      <c r="B36" s="38"/>
      <c r="C36" s="39">
        <v>9570</v>
      </c>
      <c r="D36" s="40" t="s">
        <v>53</v>
      </c>
      <c r="E36" s="87" t="s">
        <v>48</v>
      </c>
      <c r="F36" s="83"/>
      <c r="G36" s="84"/>
    </row>
    <row r="37" spans="1:9" ht="45.75" customHeight="1">
      <c r="A37" s="24" t="s">
        <v>76</v>
      </c>
      <c r="B37" s="41"/>
      <c r="C37" s="39">
        <v>55056.11</v>
      </c>
      <c r="D37" s="42" t="s">
        <v>57</v>
      </c>
      <c r="E37" s="74" t="s">
        <v>58</v>
      </c>
      <c r="F37" s="75"/>
      <c r="G37" s="76"/>
    </row>
    <row r="38" spans="1:9" ht="45.75" customHeight="1">
      <c r="A38" s="24" t="s">
        <v>75</v>
      </c>
      <c r="B38" s="41"/>
      <c r="C38" s="39">
        <v>19100</v>
      </c>
      <c r="D38" s="42" t="s">
        <v>77</v>
      </c>
      <c r="E38" s="74" t="s">
        <v>58</v>
      </c>
      <c r="F38" s="75"/>
      <c r="G38" s="76"/>
    </row>
    <row r="39" spans="1:9" ht="34.5" customHeight="1">
      <c r="A39" s="24" t="s">
        <v>78</v>
      </c>
      <c r="B39" s="43"/>
      <c r="C39" s="39">
        <v>74320</v>
      </c>
      <c r="D39" s="18" t="s">
        <v>26</v>
      </c>
      <c r="E39" s="77" t="s">
        <v>60</v>
      </c>
      <c r="F39" s="78"/>
      <c r="G39" s="79"/>
    </row>
    <row r="40" spans="1:9" ht="30" customHeight="1">
      <c r="A40" s="15" t="s">
        <v>79</v>
      </c>
      <c r="B40" s="45"/>
      <c r="C40" s="39">
        <v>2800</v>
      </c>
      <c r="D40" s="18" t="s">
        <v>26</v>
      </c>
      <c r="E40" s="77" t="s">
        <v>60</v>
      </c>
      <c r="F40" s="78"/>
      <c r="G40" s="79"/>
    </row>
    <row r="41" spans="1:9" ht="15.75">
      <c r="A41" s="15" t="s">
        <v>16</v>
      </c>
      <c r="B41" s="45"/>
      <c r="C41" s="50">
        <f>SUM(C36:C40)</f>
        <v>160846.10999999999</v>
      </c>
      <c r="D41" s="45"/>
      <c r="E41" s="51"/>
      <c r="F41" s="43"/>
      <c r="G41" s="52"/>
    </row>
    <row r="42" spans="1:9" ht="15.75" thickBot="1">
      <c r="A42" s="53"/>
      <c r="B42" s="54"/>
      <c r="C42" s="55"/>
      <c r="D42" s="56"/>
      <c r="E42" s="57"/>
      <c r="F42" s="58"/>
      <c r="G42" s="68"/>
    </row>
    <row r="43" spans="1:9" ht="20.25" customHeight="1"/>
    <row r="44" spans="1:9">
      <c r="A44" t="s">
        <v>61</v>
      </c>
    </row>
    <row r="45" spans="1:9">
      <c r="A45" t="s">
        <v>62</v>
      </c>
      <c r="C45" t="s">
        <v>63</v>
      </c>
      <c r="E45" t="s">
        <v>64</v>
      </c>
    </row>
    <row r="47" spans="1:9">
      <c r="A47" t="s">
        <v>67</v>
      </c>
    </row>
    <row r="48" spans="1:9" ht="45">
      <c r="A48" s="64"/>
      <c r="B48" s="64"/>
      <c r="C48" s="121" t="s">
        <v>69</v>
      </c>
      <c r="D48" s="121"/>
      <c r="E48" s="121" t="s">
        <v>72</v>
      </c>
      <c r="F48" s="121"/>
      <c r="G48" s="121"/>
      <c r="H48" s="65" t="s">
        <v>73</v>
      </c>
      <c r="I48" s="66"/>
    </row>
    <row r="49" spans="1:9" ht="30">
      <c r="A49" s="64"/>
      <c r="B49" s="64"/>
      <c r="C49" s="64" t="s">
        <v>70</v>
      </c>
      <c r="D49" s="64" t="s">
        <v>71</v>
      </c>
      <c r="E49" s="64" t="s">
        <v>70</v>
      </c>
      <c r="F49" s="64"/>
      <c r="G49" s="65" t="s">
        <v>71</v>
      </c>
      <c r="H49" s="64" t="s">
        <v>74</v>
      </c>
      <c r="I49" s="66"/>
    </row>
    <row r="50" spans="1:9" ht="45">
      <c r="A50" s="65" t="s">
        <v>68</v>
      </c>
      <c r="B50" s="64"/>
      <c r="C50" s="64">
        <v>206501.5</v>
      </c>
      <c r="D50" s="64">
        <v>217490.81</v>
      </c>
      <c r="E50" s="64">
        <v>234800.55</v>
      </c>
      <c r="F50" s="64"/>
      <c r="G50" s="73">
        <f>C33</f>
        <v>241736.87</v>
      </c>
      <c r="H50" s="73">
        <f>C50+E50-D50-G50</f>
        <v>-17925.630000000005</v>
      </c>
      <c r="I50" s="66"/>
    </row>
    <row r="51" spans="1:9">
      <c r="A51" s="64"/>
      <c r="B51" s="64"/>
      <c r="C51" s="64"/>
      <c r="D51" s="64"/>
      <c r="E51" s="64"/>
      <c r="F51" s="64"/>
      <c r="G51" s="64"/>
      <c r="H51" s="64"/>
      <c r="I51" s="66"/>
    </row>
    <row r="52" spans="1:9">
      <c r="A52" s="64" t="s">
        <v>12</v>
      </c>
      <c r="B52" s="64"/>
      <c r="C52" s="64">
        <v>103508.02</v>
      </c>
      <c r="D52" s="64">
        <v>139030</v>
      </c>
      <c r="E52" s="64">
        <f>E11</f>
        <v>112226.17</v>
      </c>
      <c r="F52" s="64"/>
      <c r="G52" s="73">
        <f>C41</f>
        <v>160846.10999999999</v>
      </c>
      <c r="H52" s="73">
        <f>C52+E52-D52-G52</f>
        <v>-84141.919999999984</v>
      </c>
      <c r="I52" s="66"/>
    </row>
    <row r="53" spans="1:9">
      <c r="A53" s="64"/>
      <c r="B53" s="64"/>
      <c r="C53" s="64"/>
      <c r="D53" s="64"/>
      <c r="E53" s="64"/>
      <c r="F53" s="64"/>
      <c r="G53" s="64"/>
      <c r="H53" s="64"/>
      <c r="I53" s="66"/>
    </row>
    <row r="54" spans="1:9">
      <c r="A54" s="64" t="s">
        <v>66</v>
      </c>
      <c r="B54" s="64"/>
      <c r="C54" s="64"/>
      <c r="D54" s="64"/>
      <c r="E54" s="64">
        <v>4710.1000000000004</v>
      </c>
      <c r="F54" s="64"/>
      <c r="G54" s="64"/>
      <c r="H54" s="64">
        <v>4710.1000000000004</v>
      </c>
      <c r="I54" s="66"/>
    </row>
    <row r="55" spans="1:9">
      <c r="A55" s="69" t="s">
        <v>16</v>
      </c>
      <c r="C55">
        <f>SUM(C50:C54)</f>
        <v>310009.52</v>
      </c>
      <c r="D55">
        <f>SUM(D50:D54)</f>
        <v>356520.81</v>
      </c>
      <c r="E55">
        <f>SUM(E50:E54)</f>
        <v>351736.81999999995</v>
      </c>
      <c r="G55" s="63">
        <f>SUM(G50:G54)</f>
        <v>402582.98</v>
      </c>
      <c r="H55" s="63">
        <f>SUM(H50:H54)</f>
        <v>-97357.449999999983</v>
      </c>
    </row>
    <row r="59" spans="1:9">
      <c r="A59" t="s">
        <v>82</v>
      </c>
      <c r="E59" t="s">
        <v>83</v>
      </c>
    </row>
    <row r="61" spans="1:9" ht="30" customHeight="1">
      <c r="A61" t="s">
        <v>84</v>
      </c>
      <c r="E61" t="s">
        <v>64</v>
      </c>
    </row>
  </sheetData>
  <mergeCells count="39">
    <mergeCell ref="C48:D48"/>
    <mergeCell ref="E48:G48"/>
    <mergeCell ref="E36:G36"/>
    <mergeCell ref="E37:G37"/>
    <mergeCell ref="E39:G39"/>
    <mergeCell ref="E38:G38"/>
    <mergeCell ref="E40:G40"/>
    <mergeCell ref="A21:B21"/>
    <mergeCell ref="E21:G21"/>
    <mergeCell ref="A26:B26"/>
    <mergeCell ref="E26:G26"/>
    <mergeCell ref="A35:B35"/>
    <mergeCell ref="E35:G35"/>
    <mergeCell ref="E30:G30"/>
    <mergeCell ref="E31:G31"/>
    <mergeCell ref="A32:B32"/>
    <mergeCell ref="E32:G32"/>
    <mergeCell ref="A28:B28"/>
    <mergeCell ref="E28:G28"/>
    <mergeCell ref="E29:G29"/>
    <mergeCell ref="E33:G33"/>
    <mergeCell ref="E34:G34"/>
    <mergeCell ref="A27:B27"/>
    <mergeCell ref="A19:G20"/>
    <mergeCell ref="F10:G10"/>
    <mergeCell ref="F11:G11"/>
    <mergeCell ref="F12:G12"/>
    <mergeCell ref="F13:G13"/>
    <mergeCell ref="F17:G17"/>
    <mergeCell ref="E27:G27"/>
    <mergeCell ref="A22:B22"/>
    <mergeCell ref="E22:G22"/>
    <mergeCell ref="E24:G24"/>
    <mergeCell ref="E25:G25"/>
    <mergeCell ref="A2:G2"/>
    <mergeCell ref="A3:J3"/>
    <mergeCell ref="D7:F7"/>
    <mergeCell ref="A9:G9"/>
    <mergeCell ref="F14:G14"/>
  </mergeCells>
  <phoneticPr fontId="0" type="noConversion"/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Тореза 78</vt:lpstr>
      <vt:lpstr>Тореза 78 (2013)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2014-04-10T04:34:52Z</cp:lastPrinted>
  <dcterms:created xsi:type="dcterms:W3CDTF">2013-04-18T09:50:39Z</dcterms:created>
  <dcterms:modified xsi:type="dcterms:W3CDTF">2014-04-10T04:38:12Z</dcterms:modified>
</cp:coreProperties>
</file>