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195" windowHeight="8025" activeTab="4"/>
  </bookViews>
  <sheets>
    <sheet name="отчет за 9 мес. 12г" sheetId="2" r:id="rId1"/>
    <sheet name="Лист2" sheetId="5" r:id="rId2"/>
    <sheet name="ОТЧЕТ НА САЙТ за 1 полугодие 13" sheetId="4" r:id="rId3"/>
    <sheet name="Отчет за 12 год" sheetId="3" r:id="rId4"/>
    <sheet name="Отчет январь-август 13г" sheetId="6" r:id="rId5"/>
  </sheets>
  <definedNames>
    <definedName name="_xlnm.Print_Area" localSheetId="3">'Отчет за 12 год'!$A$1:$I$54</definedName>
  </definedNames>
  <calcPr calcId="114210" refMode="R1C1"/>
</workbook>
</file>

<file path=xl/calcChain.xml><?xml version="1.0" encoding="utf-8"?>
<calcChain xmlns="http://schemas.openxmlformats.org/spreadsheetml/2006/main">
  <c r="I47" i="6"/>
  <c r="J47"/>
  <c r="K47"/>
  <c r="D45"/>
  <c r="D20"/>
  <c r="G47" i="4"/>
  <c r="D19"/>
  <c r="D45"/>
  <c r="D44"/>
  <c r="J46"/>
  <c r="K46"/>
  <c r="I46"/>
  <c r="I48" i="3"/>
  <c r="D50"/>
  <c r="D38"/>
  <c r="D20"/>
  <c r="D47"/>
  <c r="I53" i="2"/>
  <c r="D43"/>
  <c r="D25"/>
  <c r="D52"/>
  <c r="D55"/>
  <c r="D46" i="6"/>
</calcChain>
</file>

<file path=xl/sharedStrings.xml><?xml version="1.0" encoding="utf-8"?>
<sst xmlns="http://schemas.openxmlformats.org/spreadsheetml/2006/main" count="286" uniqueCount="143">
  <si>
    <t>Вывоз мусора</t>
  </si>
  <si>
    <t>ИТОГО РАСХОДОВ</t>
  </si>
  <si>
    <t>Транспортные расходы</t>
  </si>
  <si>
    <t>Содержание жилья</t>
  </si>
  <si>
    <t>Ремонт жилья</t>
  </si>
  <si>
    <t>Уборка мусоропроводов</t>
  </si>
  <si>
    <t>Лифт</t>
  </si>
  <si>
    <t>Отопление</t>
  </si>
  <si>
    <t>Электроэнергия</t>
  </si>
  <si>
    <t>Канцелярские расходы</t>
  </si>
  <si>
    <t>Услуги связи</t>
  </si>
  <si>
    <t>Проезд</t>
  </si>
  <si>
    <t>Доходы</t>
  </si>
  <si>
    <t>Расходы</t>
  </si>
  <si>
    <t>Жители</t>
  </si>
  <si>
    <t>Холодная вода</t>
  </si>
  <si>
    <t>Водоотведение</t>
  </si>
  <si>
    <t>Собственники нежилых помещений</t>
  </si>
  <si>
    <t>Капитальный ремонт</t>
  </si>
  <si>
    <t>Возврат судебных издер.</t>
  </si>
  <si>
    <t>ИТОГО ДОХОДОВ</t>
  </si>
  <si>
    <t>Возврат ошиб.переч.суммы</t>
  </si>
  <si>
    <t>ЗАО"Водоканал" за воду и водоот.</t>
  </si>
  <si>
    <t>ООО"Запсиблифт-Сервис"за лифт</t>
  </si>
  <si>
    <t>ООО"КББ" за расчет.обслуживание</t>
  </si>
  <si>
    <t>ОАО "Кузбассэнергосбыт" за электр.</t>
  </si>
  <si>
    <t>За вывоз мусора</t>
  </si>
  <si>
    <t>Обслуживание инженерных сетей</t>
  </si>
  <si>
    <t>Ремонт крыши</t>
  </si>
  <si>
    <t>Материалы для ремонта сантех.сет.</t>
  </si>
  <si>
    <t>Материалы для ремонта электр.сет.</t>
  </si>
  <si>
    <t>Материалы для ремонта подъездов</t>
  </si>
  <si>
    <t>Материалы для хозяйственных нужд</t>
  </si>
  <si>
    <t>Инвентарь</t>
  </si>
  <si>
    <t>Заработная плата обслуживающ.пер</t>
  </si>
  <si>
    <t>Заработная плата АУП</t>
  </si>
  <si>
    <t>Заработная плата по договорам</t>
  </si>
  <si>
    <t>Налоги</t>
  </si>
  <si>
    <t>Сальдо на счете и в кассе по состоянию</t>
  </si>
  <si>
    <t>Итого:</t>
  </si>
  <si>
    <t>в т.ч капремонт</t>
  </si>
  <si>
    <t>"УТВЕРЖДАЮ"</t>
  </si>
  <si>
    <t>_____________</t>
  </si>
  <si>
    <t xml:space="preserve">Председатель </t>
  </si>
  <si>
    <t>правления ТСЖ</t>
  </si>
  <si>
    <t xml:space="preserve">Остаток на р/счете и кассе на 01.01.2012г - </t>
  </si>
  <si>
    <t>Прочие поступления</t>
  </si>
  <si>
    <t>Юридические услуги</t>
  </si>
  <si>
    <t>Возврат ошибочно перечисл.суммы</t>
  </si>
  <si>
    <t>Подотчет  73579.61 руб.</t>
  </si>
  <si>
    <t>за 9 месяцев 2012 года</t>
  </si>
  <si>
    <t>Асфальтирование дороги</t>
  </si>
  <si>
    <t xml:space="preserve"> на 30.09.2012 г.</t>
  </si>
  <si>
    <t>Отчет о движении денежных средств ТСЖ "Пионерский 53"</t>
  </si>
  <si>
    <t>Утилизация мусора</t>
  </si>
  <si>
    <t>ЗАО "Ремма-Сибирь"</t>
  </si>
  <si>
    <t>ИП Ивлева Т.С.</t>
  </si>
  <si>
    <t>ИП МироненкоС.П.</t>
  </si>
  <si>
    <t>Калмыкова З.А.</t>
  </si>
  <si>
    <t>ООО"ГЦКРП"</t>
  </si>
  <si>
    <t>ООО "СЭС"</t>
  </si>
  <si>
    <t>ООО "КомИнТех"</t>
  </si>
  <si>
    <t>Ремонт подъездов (работа)№4</t>
  </si>
  <si>
    <t>Изготовление ПВХ(кап.рем)</t>
  </si>
  <si>
    <t>За изг.и уст, канал.ниш в под№№1,4,6</t>
  </si>
  <si>
    <t>Заделка межпан.швов</t>
  </si>
  <si>
    <t>Абон.ящики</t>
  </si>
  <si>
    <t>Обновление платформы (1С)</t>
  </si>
  <si>
    <t>Страховка</t>
  </si>
  <si>
    <t>Вывоз КГО</t>
  </si>
  <si>
    <t>Двери металл.</t>
  </si>
  <si>
    <t>Почтовые расходы</t>
  </si>
  <si>
    <t>Подотчет 2485,21 руб.</t>
  </si>
  <si>
    <t>Подотчет</t>
  </si>
  <si>
    <t>Бухгалтер ТСЖ"Пионерский 53"                                         Алексеева Н.Б.</t>
  </si>
  <si>
    <t>ООО  Клиф</t>
  </si>
  <si>
    <t>ООО РЦТК</t>
  </si>
  <si>
    <t>ООО ПЦ Продвижение-Новокузнецк</t>
  </si>
  <si>
    <t>Гумаров Р.С.</t>
  </si>
  <si>
    <t xml:space="preserve"> на 31.12.2012 г.</t>
  </si>
  <si>
    <t>за  2012 года</t>
  </si>
  <si>
    <t>Ремонт подъездов (работа)№4,6,8</t>
  </si>
  <si>
    <t>Услуги связи, почтовые расходы</t>
  </si>
  <si>
    <t>Заделка межпан.швов,бет.пол</t>
  </si>
  <si>
    <t>Подотчет  180361,45</t>
  </si>
  <si>
    <t>СД 635,21</t>
  </si>
  <si>
    <t>Подотчет СК2485,21 руб.</t>
  </si>
  <si>
    <t xml:space="preserve">ИТОГО </t>
  </si>
  <si>
    <t>Всего  ДОХОДОВ</t>
  </si>
  <si>
    <t>З</t>
  </si>
  <si>
    <t>Вода и водоотведение</t>
  </si>
  <si>
    <t>долг на 01.01.2013г</t>
  </si>
  <si>
    <t>Паспортные услуги</t>
  </si>
  <si>
    <t>Ремонт подъезда №8</t>
  </si>
  <si>
    <t>Дератизация крыс</t>
  </si>
  <si>
    <t>Авар обслуживание сантех оборуд.</t>
  </si>
  <si>
    <t>Авр и тех обслуж электрооборуд.</t>
  </si>
  <si>
    <t>Заделка межпан.швов,</t>
  </si>
  <si>
    <t>Страхование лифтов</t>
  </si>
  <si>
    <t>Вывоз КГО(крупногабаритного мусора)</t>
  </si>
  <si>
    <t>НДФЛ</t>
  </si>
  <si>
    <t>Прочие расходы(канц товары,почтовые</t>
  </si>
  <si>
    <r>
      <t>Задолженность жителей перед ТСЖ на 01.01.2013г-----</t>
    </r>
    <r>
      <rPr>
        <b/>
        <sz val="12"/>
        <rFont val="Arial Cyr"/>
        <charset val="204"/>
      </rPr>
      <t>1 381 426,25рублей!!!!!!!!!</t>
    </r>
  </si>
  <si>
    <t>Отчет о движении денежных  средств  ТСЖ "Пионерский 53" за 2012год</t>
  </si>
  <si>
    <t>Подготовка теплоузлов</t>
  </si>
  <si>
    <t>Установка мет.дверейна мусороприем. камеры</t>
  </si>
  <si>
    <t xml:space="preserve">Остаток на р/счете и кассе на 01.01.2013г - </t>
  </si>
  <si>
    <t>Целевое финан.е ФСС</t>
  </si>
  <si>
    <t>Возмещение Ввывоз ТБО</t>
  </si>
  <si>
    <t xml:space="preserve">Обслуживание по уборке двора и мусоропровода </t>
  </si>
  <si>
    <t>долг на 01,06,2013г</t>
  </si>
  <si>
    <t>Очистка ливневых лотков кровли от снега и льда</t>
  </si>
  <si>
    <t>Вскрышные работы</t>
  </si>
  <si>
    <t>Опломбировка приборов учета</t>
  </si>
  <si>
    <t>ПФР стр.ПФР нак,ФСС НС ПЗ</t>
  </si>
  <si>
    <t>Очистка  кровли от снега и льда</t>
  </si>
  <si>
    <t>Трактор</t>
  </si>
  <si>
    <t>УСН за 2012год</t>
  </si>
  <si>
    <t>Изготовление и установка межтамбурных дверей п.№8</t>
  </si>
  <si>
    <t>Распил деревьев</t>
  </si>
  <si>
    <t>Использование недвиж.имущества</t>
  </si>
  <si>
    <t>Программное обеспечение</t>
  </si>
  <si>
    <t>Остаток на р/с на 01,07,2013г</t>
  </si>
  <si>
    <r>
      <t xml:space="preserve">Задолженность перед ресурсоснабжающими  организациями составляет: </t>
    </r>
    <r>
      <rPr>
        <b/>
        <sz val="10"/>
        <rFont val="Arial Cyr"/>
        <charset val="204"/>
      </rPr>
      <t>1 444 993,74руб</t>
    </r>
  </si>
  <si>
    <r>
      <t>Задолженность жителей перед ТСЖ на 01.07.2013г-----</t>
    </r>
    <r>
      <rPr>
        <b/>
        <sz val="12"/>
        <rFont val="Arial Cyr"/>
        <charset val="204"/>
      </rPr>
      <t>1 668 757,49рублей!!!!!!!!!</t>
    </r>
  </si>
  <si>
    <t>Агентское вознаграждение</t>
  </si>
  <si>
    <r>
      <t>Задолженность жителей перед ТСЖ на 01.08.2013г-----</t>
    </r>
    <r>
      <rPr>
        <b/>
        <sz val="12"/>
        <rFont val="Arial Cyr"/>
        <charset val="204"/>
      </rPr>
      <t>1 077182,20рублей!!!!!!!!!</t>
    </r>
  </si>
  <si>
    <t>Возмещение Вывоз ТБО</t>
  </si>
  <si>
    <t>9040,04рубл</t>
  </si>
  <si>
    <t>долг на 01.09.2013</t>
  </si>
  <si>
    <t>Изготовление и установка окон  ПВХ(кап.рем)</t>
  </si>
  <si>
    <r>
      <t>Ремонт подъезда №8( ремонт 109948р)</t>
    </r>
    <r>
      <rPr>
        <b/>
        <sz val="8"/>
        <rFont val="Arial Cyr"/>
        <charset val="204"/>
      </rPr>
      <t xml:space="preserve"> доплата</t>
    </r>
  </si>
  <si>
    <t>Опломбировка приборов учета (жителям)</t>
  </si>
  <si>
    <t>Очистка  кровли от снега и льда ( в январе)</t>
  </si>
  <si>
    <t>Очистка ливневых лотков кровли от снега и льда ( в апреле)</t>
  </si>
  <si>
    <t>Вскрышные работы для замены канализ трубы у под №№ 4 и3</t>
  </si>
  <si>
    <t>Заделка межпан.швов   630м</t>
  </si>
  <si>
    <t>Госпошлина для подачи в суд за задолжников</t>
  </si>
  <si>
    <t>Ремонт откосов под №№1,2,3,5,7</t>
  </si>
  <si>
    <t>Подготовка теплоузлов(материалы),приборы учета ГВС</t>
  </si>
  <si>
    <t>Остаток на р/с на 01.09.2013г</t>
  </si>
  <si>
    <r>
      <t>Задолженность перед ресурсоснабжающими  организациями составляет: 2</t>
    </r>
    <r>
      <rPr>
        <b/>
        <sz val="10"/>
        <rFont val="Arial Cyr"/>
        <charset val="204"/>
      </rPr>
      <t xml:space="preserve"> 046 450,28руб</t>
    </r>
  </si>
  <si>
    <t>Укладка асфальтового покрытия(ямочный ремонт,отмостки во дворе)</t>
  </si>
</sst>
</file>

<file path=xl/styles.xml><?xml version="1.0" encoding="utf-8"?>
<styleSheet xmlns="http://schemas.openxmlformats.org/spreadsheetml/2006/main">
  <fonts count="3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0"/>
      <color indexed="10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sz val="18"/>
      <name val="Arial"/>
      <family val="2"/>
      <charset val="204"/>
    </font>
    <font>
      <b/>
      <sz val="14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b/>
      <sz val="9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68">
    <xf numFmtId="0" fontId="0" fillId="0" borderId="0" xfId="0"/>
    <xf numFmtId="0" fontId="19" fillId="0" borderId="10" xfId="0" applyFont="1" applyBorder="1"/>
    <xf numFmtId="0" fontId="19" fillId="0" borderId="11" xfId="0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0" fontId="23" fillId="0" borderId="12" xfId="0" applyFont="1" applyBorder="1"/>
    <xf numFmtId="0" fontId="23" fillId="0" borderId="13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24" fillId="0" borderId="12" xfId="0" applyFont="1" applyBorder="1"/>
    <xf numFmtId="2" fontId="23" fillId="0" borderId="16" xfId="0" applyNumberFormat="1" applyFont="1" applyBorder="1"/>
    <xf numFmtId="0" fontId="23" fillId="0" borderId="17" xfId="0" applyFont="1" applyBorder="1"/>
    <xf numFmtId="0" fontId="23" fillId="0" borderId="0" xfId="0" applyFont="1" applyBorder="1"/>
    <xf numFmtId="0" fontId="23" fillId="0" borderId="17" xfId="0" applyFont="1" applyFill="1" applyBorder="1"/>
    <xf numFmtId="2" fontId="23" fillId="0" borderId="0" xfId="0" applyNumberFormat="1" applyFont="1"/>
    <xf numFmtId="0" fontId="23" fillId="0" borderId="0" xfId="0" applyFont="1" applyFill="1" applyBorder="1"/>
    <xf numFmtId="4" fontId="20" fillId="0" borderId="11" xfId="0" applyNumberFormat="1" applyFont="1" applyBorder="1" applyAlignment="1">
      <alignment horizontal="center"/>
    </xf>
    <xf numFmtId="4" fontId="22" fillId="0" borderId="18" xfId="0" applyNumberFormat="1" applyFont="1" applyBorder="1" applyAlignment="1">
      <alignment vertical="center"/>
    </xf>
    <xf numFmtId="4" fontId="23" fillId="0" borderId="14" xfId="0" applyNumberFormat="1" applyFont="1" applyBorder="1"/>
    <xf numFmtId="4" fontId="0" fillId="0" borderId="14" xfId="0" applyNumberFormat="1" applyFont="1" applyBorder="1"/>
    <xf numFmtId="4" fontId="23" fillId="0" borderId="19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0" fillId="0" borderId="20" xfId="0" applyFont="1" applyBorder="1"/>
    <xf numFmtId="0" fontId="0" fillId="0" borderId="1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11" xfId="0" applyFont="1" applyBorder="1"/>
    <xf numFmtId="0" fontId="0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4" fontId="0" fillId="0" borderId="13" xfId="0" applyNumberFormat="1" applyFont="1" applyBorder="1"/>
    <xf numFmtId="0" fontId="0" fillId="0" borderId="12" xfId="0" applyFont="1" applyBorder="1"/>
    <xf numFmtId="0" fontId="0" fillId="0" borderId="28" xfId="0" applyFont="1" applyBorder="1"/>
    <xf numFmtId="0" fontId="0" fillId="0" borderId="29" xfId="0" applyFont="1" applyBorder="1"/>
    <xf numFmtId="0" fontId="0" fillId="0" borderId="14" xfId="0" applyFont="1" applyBorder="1"/>
    <xf numFmtId="4" fontId="0" fillId="0" borderId="15" xfId="0" applyNumberFormat="1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13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Font="1" applyBorder="1"/>
    <xf numFmtId="0" fontId="0" fillId="0" borderId="12" xfId="0" applyFont="1" applyFill="1" applyBorder="1"/>
    <xf numFmtId="4" fontId="0" fillId="0" borderId="15" xfId="0" applyNumberFormat="1" applyFont="1" applyFill="1" applyBorder="1"/>
    <xf numFmtId="4" fontId="23" fillId="0" borderId="37" xfId="0" applyNumberFormat="1" applyFont="1" applyBorder="1"/>
    <xf numFmtId="4" fontId="0" fillId="0" borderId="37" xfId="0" applyNumberFormat="1" applyFont="1" applyBorder="1"/>
    <xf numFmtId="0" fontId="0" fillId="0" borderId="38" xfId="0" applyFont="1" applyBorder="1"/>
    <xf numFmtId="0" fontId="0" fillId="0" borderId="39" xfId="0" applyFont="1" applyBorder="1"/>
    <xf numFmtId="0" fontId="0" fillId="0" borderId="40" xfId="0" applyFont="1" applyBorder="1"/>
    <xf numFmtId="0" fontId="0" fillId="0" borderId="0" xfId="0" applyFont="1" applyFill="1" applyBorder="1"/>
    <xf numFmtId="4" fontId="0" fillId="0" borderId="10" xfId="0" applyNumberFormat="1" applyFont="1" applyBorder="1"/>
    <xf numFmtId="0" fontId="0" fillId="0" borderId="0" xfId="0" applyFont="1"/>
    <xf numFmtId="4" fontId="23" fillId="0" borderId="0" xfId="0" applyNumberFormat="1" applyFont="1"/>
    <xf numFmtId="4" fontId="0" fillId="0" borderId="0" xfId="0" applyNumberFormat="1" applyFont="1"/>
    <xf numFmtId="0" fontId="25" fillId="0" borderId="0" xfId="0" applyFont="1"/>
    <xf numFmtId="0" fontId="26" fillId="0" borderId="0" xfId="0" applyFont="1"/>
    <xf numFmtId="0" fontId="26" fillId="0" borderId="20" xfId="0" applyFont="1" applyBorder="1"/>
    <xf numFmtId="0" fontId="26" fillId="0" borderId="10" xfId="0" applyFont="1" applyBorder="1"/>
    <xf numFmtId="0" fontId="26" fillId="0" borderId="21" xfId="0" applyFont="1" applyBorder="1"/>
    <xf numFmtId="0" fontId="26" fillId="0" borderId="22" xfId="0" applyFont="1" applyBorder="1"/>
    <xf numFmtId="0" fontId="26" fillId="0" borderId="11" xfId="0" applyFont="1" applyBorder="1"/>
    <xf numFmtId="0" fontId="26" fillId="0" borderId="11" xfId="0" applyFont="1" applyBorder="1" applyAlignment="1">
      <alignment horizontal="center"/>
    </xf>
    <xf numFmtId="0" fontId="26" fillId="0" borderId="23" xfId="0" applyFont="1" applyBorder="1"/>
    <xf numFmtId="4" fontId="27" fillId="0" borderId="11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24" xfId="0" applyFont="1" applyBorder="1"/>
    <xf numFmtId="0" fontId="26" fillId="0" borderId="25" xfId="0" applyFont="1" applyBorder="1"/>
    <xf numFmtId="0" fontId="26" fillId="0" borderId="26" xfId="0" applyFont="1" applyBorder="1"/>
    <xf numFmtId="0" fontId="26" fillId="0" borderId="27" xfId="0" applyFont="1" applyBorder="1"/>
    <xf numFmtId="4" fontId="26" fillId="0" borderId="13" xfId="0" applyNumberFormat="1" applyFont="1" applyBorder="1"/>
    <xf numFmtId="0" fontId="26" fillId="0" borderId="12" xfId="0" applyFont="1" applyBorder="1"/>
    <xf numFmtId="0" fontId="26" fillId="0" borderId="28" xfId="0" applyFont="1" applyBorder="1"/>
    <xf numFmtId="0" fontId="26" fillId="0" borderId="29" xfId="0" applyFont="1" applyBorder="1"/>
    <xf numFmtId="4" fontId="28" fillId="0" borderId="18" xfId="0" applyNumberFormat="1" applyFont="1" applyBorder="1" applyAlignment="1">
      <alignment vertical="center"/>
    </xf>
    <xf numFmtId="0" fontId="26" fillId="0" borderId="14" xfId="0" applyFont="1" applyBorder="1"/>
    <xf numFmtId="4" fontId="26" fillId="0" borderId="15" xfId="0" applyNumberFormat="1" applyFont="1" applyBorder="1"/>
    <xf numFmtId="4" fontId="26" fillId="0" borderId="14" xfId="0" applyNumberFormat="1" applyFont="1" applyBorder="1"/>
    <xf numFmtId="0" fontId="27" fillId="0" borderId="12" xfId="0" applyFont="1" applyBorder="1"/>
    <xf numFmtId="4" fontId="27" fillId="0" borderId="14" xfId="0" applyNumberFormat="1" applyFont="1" applyBorder="1"/>
    <xf numFmtId="0" fontId="26" fillId="0" borderId="30" xfId="0" applyFont="1" applyBorder="1"/>
    <xf numFmtId="0" fontId="26" fillId="0" borderId="31" xfId="0" applyFont="1" applyBorder="1"/>
    <xf numFmtId="0" fontId="26" fillId="0" borderId="32" xfId="0" applyFont="1" applyBorder="1"/>
    <xf numFmtId="0" fontId="26" fillId="0" borderId="33" xfId="0" applyFont="1" applyBorder="1"/>
    <xf numFmtId="0" fontId="26" fillId="0" borderId="13" xfId="0" applyFont="1" applyBorder="1"/>
    <xf numFmtId="0" fontId="26" fillId="0" borderId="34" xfId="0" applyFont="1" applyBorder="1"/>
    <xf numFmtId="0" fontId="26" fillId="0" borderId="35" xfId="0" applyFont="1" applyBorder="1"/>
    <xf numFmtId="0" fontId="26" fillId="0" borderId="36" xfId="0" applyFont="1" applyBorder="1"/>
    <xf numFmtId="0" fontId="26" fillId="0" borderId="0" xfId="0" applyFont="1" applyBorder="1"/>
    <xf numFmtId="0" fontId="27" fillId="0" borderId="13" xfId="0" applyFont="1" applyBorder="1"/>
    <xf numFmtId="0" fontId="26" fillId="0" borderId="15" xfId="0" applyFont="1" applyBorder="1"/>
    <xf numFmtId="0" fontId="26" fillId="0" borderId="12" xfId="0" applyFont="1" applyFill="1" applyBorder="1"/>
    <xf numFmtId="4" fontId="26" fillId="0" borderId="15" xfId="0" applyNumberFormat="1" applyFont="1" applyFill="1" applyBorder="1"/>
    <xf numFmtId="4" fontId="27" fillId="0" borderId="15" xfId="0" applyNumberFormat="1" applyFont="1" applyBorder="1"/>
    <xf numFmtId="4" fontId="27" fillId="0" borderId="37" xfId="0" applyNumberFormat="1" applyFont="1" applyBorder="1"/>
    <xf numFmtId="4" fontId="27" fillId="0" borderId="16" xfId="0" applyNumberFormat="1" applyFont="1" applyBorder="1"/>
    <xf numFmtId="4" fontId="26" fillId="0" borderId="37" xfId="0" applyNumberFormat="1" applyFont="1" applyBorder="1"/>
    <xf numFmtId="0" fontId="27" fillId="0" borderId="17" xfId="0" applyFont="1" applyBorder="1"/>
    <xf numFmtId="0" fontId="26" fillId="0" borderId="38" xfId="0" applyFont="1" applyBorder="1"/>
    <xf numFmtId="4" fontId="27" fillId="0" borderId="19" xfId="0" applyNumberFormat="1" applyFont="1" applyBorder="1"/>
    <xf numFmtId="0" fontId="27" fillId="0" borderId="0" xfId="0" applyFont="1" applyBorder="1"/>
    <xf numFmtId="2" fontId="27" fillId="0" borderId="16" xfId="0" applyNumberFormat="1" applyFont="1" applyBorder="1"/>
    <xf numFmtId="0" fontId="27" fillId="0" borderId="17" xfId="0" applyFont="1" applyFill="1" applyBorder="1"/>
    <xf numFmtId="0" fontId="26" fillId="0" borderId="39" xfId="0" applyFont="1" applyBorder="1"/>
    <xf numFmtId="0" fontId="26" fillId="0" borderId="40" xfId="0" applyFont="1" applyBorder="1"/>
    <xf numFmtId="0" fontId="26" fillId="0" borderId="0" xfId="0" applyFont="1" applyFill="1" applyBorder="1"/>
    <xf numFmtId="4" fontId="26" fillId="0" borderId="10" xfId="0" applyNumberFormat="1" applyFont="1" applyBorder="1"/>
    <xf numFmtId="4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4" fontId="26" fillId="0" borderId="0" xfId="0" applyNumberFormat="1" applyFont="1"/>
    <xf numFmtId="0" fontId="19" fillId="0" borderId="12" xfId="0" applyFont="1" applyBorder="1"/>
    <xf numFmtId="0" fontId="19" fillId="0" borderId="28" xfId="0" applyFont="1" applyBorder="1"/>
    <xf numFmtId="0" fontId="0" fillId="0" borderId="0" xfId="0" applyAlignment="1">
      <alignment horizontal="left"/>
    </xf>
    <xf numFmtId="0" fontId="19" fillId="0" borderId="29" xfId="0" applyFont="1" applyBorder="1"/>
    <xf numFmtId="0" fontId="19" fillId="0" borderId="0" xfId="0" applyFont="1"/>
    <xf numFmtId="0" fontId="19" fillId="0" borderId="0" xfId="0" applyFont="1" applyBorder="1"/>
    <xf numFmtId="0" fontId="29" fillId="0" borderId="0" xfId="0" applyFont="1" applyBorder="1"/>
    <xf numFmtId="2" fontId="29" fillId="0" borderId="16" xfId="0" applyNumberFormat="1" applyFont="1" applyBorder="1"/>
    <xf numFmtId="0" fontId="19" fillId="0" borderId="0" xfId="0" applyFont="1" applyFill="1" applyBorder="1"/>
    <xf numFmtId="2" fontId="29" fillId="0" borderId="0" xfId="0" applyNumberFormat="1" applyFont="1"/>
    <xf numFmtId="0" fontId="21" fillId="0" borderId="10" xfId="0" applyFont="1" applyBorder="1" applyAlignment="1"/>
    <xf numFmtId="0" fontId="21" fillId="0" borderId="21" xfId="0" applyFont="1" applyBorder="1" applyAlignment="1"/>
    <xf numFmtId="0" fontId="21" fillId="0" borderId="11" xfId="0" applyFont="1" applyBorder="1" applyAlignment="1"/>
    <xf numFmtId="0" fontId="21" fillId="0" borderId="23" xfId="0" applyFont="1" applyBorder="1" applyAlignment="1"/>
    <xf numFmtId="4" fontId="20" fillId="0" borderId="0" xfId="0" applyNumberFormat="1" applyFont="1" applyBorder="1" applyAlignment="1">
      <alignment horizontal="center"/>
    </xf>
    <xf numFmtId="0" fontId="21" fillId="0" borderId="0" xfId="0" applyFont="1" applyBorder="1"/>
    <xf numFmtId="0" fontId="21" fillId="0" borderId="18" xfId="0" applyFont="1" applyBorder="1" applyAlignment="1"/>
    <xf numFmtId="0" fontId="31" fillId="0" borderId="34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20" fillId="0" borderId="12" xfId="0" applyFont="1" applyBorder="1" applyAlignment="1"/>
    <xf numFmtId="0" fontId="20" fillId="0" borderId="14" xfId="0" applyFont="1" applyBorder="1" applyAlignment="1"/>
    <xf numFmtId="0" fontId="31" fillId="0" borderId="12" xfId="0" applyFont="1" applyBorder="1"/>
    <xf numFmtId="0" fontId="31" fillId="0" borderId="28" xfId="0" applyFont="1" applyBorder="1"/>
    <xf numFmtId="0" fontId="31" fillId="0" borderId="29" xfId="0" applyFont="1" applyBorder="1"/>
    <xf numFmtId="0" fontId="21" fillId="0" borderId="29" xfId="0" applyFont="1" applyBorder="1" applyAlignment="1"/>
    <xf numFmtId="0" fontId="21" fillId="0" borderId="14" xfId="0" applyFont="1" applyBorder="1" applyAlignment="1"/>
    <xf numFmtId="0" fontId="21" fillId="0" borderId="28" xfId="0" applyFont="1" applyBorder="1" applyAlignment="1"/>
    <xf numFmtId="4" fontId="23" fillId="0" borderId="38" xfId="0" applyNumberFormat="1" applyFont="1" applyBorder="1"/>
    <xf numFmtId="0" fontId="1" fillId="0" borderId="0" xfId="0" applyFont="1"/>
    <xf numFmtId="4" fontId="19" fillId="0" borderId="14" xfId="0" applyNumberFormat="1" applyFont="1" applyBorder="1"/>
    <xf numFmtId="4" fontId="20" fillId="0" borderId="14" xfId="0" applyNumberFormat="1" applyFont="1" applyBorder="1"/>
    <xf numFmtId="4" fontId="29" fillId="0" borderId="14" xfId="0" applyNumberFormat="1" applyFont="1" applyBorder="1"/>
    <xf numFmtId="4" fontId="23" fillId="0" borderId="28" xfId="0" applyNumberFormat="1" applyFont="1" applyBorder="1"/>
    <xf numFmtId="4" fontId="23" fillId="0" borderId="14" xfId="0" applyNumberFormat="1" applyFont="1" applyFill="1" applyBorder="1"/>
    <xf numFmtId="4" fontId="23" fillId="0" borderId="33" xfId="0" applyNumberFormat="1" applyFont="1" applyBorder="1"/>
    <xf numFmtId="4" fontId="31" fillId="0" borderId="14" xfId="0" applyNumberFormat="1" applyFont="1" applyBorder="1"/>
    <xf numFmtId="4" fontId="31" fillId="0" borderId="18" xfId="0" applyNumberFormat="1" applyFont="1" applyBorder="1"/>
    <xf numFmtId="0" fontId="30" fillId="0" borderId="18" xfId="0" applyFont="1" applyBorder="1"/>
    <xf numFmtId="4" fontId="19" fillId="0" borderId="18" xfId="0" applyNumberFormat="1" applyFont="1" applyBorder="1"/>
    <xf numFmtId="4" fontId="30" fillId="0" borderId="18" xfId="0" applyNumberFormat="1" applyFont="1" applyBorder="1"/>
    <xf numFmtId="0" fontId="33" fillId="0" borderId="41" xfId="0" applyFont="1" applyBorder="1"/>
    <xf numFmtId="4" fontId="33" fillId="0" borderId="29" xfId="0" applyNumberFormat="1" applyFont="1" applyBorder="1" applyAlignment="1">
      <alignment horizontal="center"/>
    </xf>
    <xf numFmtId="4" fontId="23" fillId="0" borderId="26" xfId="0" applyNumberFormat="1" applyFont="1" applyBorder="1"/>
    <xf numFmtId="4" fontId="23" fillId="0" borderId="42" xfId="0" applyNumberFormat="1" applyFont="1" applyBorder="1"/>
    <xf numFmtId="4" fontId="31" fillId="0" borderId="33" xfId="0" applyNumberFormat="1" applyFont="1" applyBorder="1"/>
    <xf numFmtId="4" fontId="31" fillId="0" borderId="0" xfId="0" applyNumberFormat="1" applyFont="1" applyBorder="1"/>
    <xf numFmtId="4" fontId="31" fillId="0" borderId="38" xfId="0" applyNumberFormat="1" applyFont="1" applyBorder="1"/>
    <xf numFmtId="4" fontId="33" fillId="0" borderId="28" xfId="0" applyNumberFormat="1" applyFont="1" applyBorder="1" applyAlignment="1">
      <alignment horizontal="center"/>
    </xf>
    <xf numFmtId="4" fontId="21" fillId="0" borderId="18" xfId="0" applyNumberFormat="1" applyFont="1" applyBorder="1"/>
    <xf numFmtId="4" fontId="33" fillId="0" borderId="36" xfId="0" applyNumberFormat="1" applyFont="1" applyBorder="1" applyAlignment="1">
      <alignment horizontal="center"/>
    </xf>
    <xf numFmtId="4" fontId="33" fillId="0" borderId="18" xfId="0" applyNumberFormat="1" applyFont="1" applyBorder="1" applyAlignment="1">
      <alignment horizontal="center"/>
    </xf>
    <xf numFmtId="4" fontId="30" fillId="0" borderId="18" xfId="0" applyNumberFormat="1" applyFont="1" applyBorder="1" applyAlignment="1">
      <alignment horizontal="center"/>
    </xf>
    <xf numFmtId="4" fontId="21" fillId="0" borderId="18" xfId="0" applyNumberFormat="1" applyFont="1" applyBorder="1" applyAlignment="1">
      <alignment horizontal="center"/>
    </xf>
    <xf numFmtId="4" fontId="23" fillId="0" borderId="0" xfId="0" applyNumberFormat="1" applyFont="1" applyFill="1" applyBorder="1"/>
    <xf numFmtId="4" fontId="34" fillId="0" borderId="18" xfId="0" applyNumberFormat="1" applyFont="1" applyBorder="1" applyAlignment="1">
      <alignment vertical="center"/>
    </xf>
    <xf numFmtId="4" fontId="19" fillId="0" borderId="0" xfId="0" applyNumberFormat="1" applyFont="1"/>
    <xf numFmtId="4" fontId="20" fillId="0" borderId="0" xfId="0" applyNumberFormat="1" applyFont="1"/>
    <xf numFmtId="0" fontId="33" fillId="0" borderId="0" xfId="0" applyFont="1" applyBorder="1"/>
    <xf numFmtId="0" fontId="0" fillId="0" borderId="0" xfId="0" applyBorder="1"/>
    <xf numFmtId="4" fontId="23" fillId="0" borderId="50" xfId="0" applyNumberFormat="1" applyFont="1" applyBorder="1"/>
    <xf numFmtId="4" fontId="23" fillId="0" borderId="25" xfId="0" applyNumberFormat="1" applyFont="1" applyBorder="1"/>
    <xf numFmtId="0" fontId="31" fillId="0" borderId="18" xfId="0" applyFont="1" applyBorder="1" applyAlignment="1"/>
    <xf numFmtId="0" fontId="0" fillId="0" borderId="18" xfId="0" applyBorder="1"/>
    <xf numFmtId="0" fontId="33" fillId="0" borderId="18" xfId="0" applyFont="1" applyBorder="1"/>
    <xf numFmtId="0" fontId="21" fillId="0" borderId="44" xfId="0" applyFont="1" applyBorder="1" applyAlignment="1"/>
    <xf numFmtId="0" fontId="21" fillId="0" borderId="49" xfId="0" applyFont="1" applyBorder="1" applyAlignment="1"/>
    <xf numFmtId="0" fontId="21" fillId="0" borderId="12" xfId="0" applyFont="1" applyBorder="1" applyAlignment="1">
      <alignment horizontal="left"/>
    </xf>
    <xf numFmtId="0" fontId="21" fillId="0" borderId="28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33" fillId="0" borderId="32" xfId="0" applyNumberFormat="1" applyFont="1" applyBorder="1" applyAlignment="1">
      <alignment horizontal="center"/>
    </xf>
    <xf numFmtId="4" fontId="33" fillId="0" borderId="31" xfId="0" applyNumberFormat="1" applyFont="1" applyBorder="1" applyAlignment="1">
      <alignment horizontal="center"/>
    </xf>
    <xf numFmtId="4" fontId="33" fillId="0" borderId="27" xfId="0" applyNumberFormat="1" applyFont="1" applyBorder="1" applyAlignment="1">
      <alignment horizontal="center"/>
    </xf>
    <xf numFmtId="4" fontId="33" fillId="0" borderId="26" xfId="0" applyNumberFormat="1" applyFont="1" applyBorder="1" applyAlignment="1">
      <alignment horizontal="center"/>
    </xf>
    <xf numFmtId="0" fontId="33" fillId="0" borderId="18" xfId="0" applyFont="1" applyBorder="1" applyAlignment="1">
      <alignment horizontal="left"/>
    </xf>
    <xf numFmtId="0" fontId="33" fillId="0" borderId="18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1" fillId="0" borderId="14" xfId="0" applyFont="1" applyBorder="1" applyAlignment="1">
      <alignment horizontal="left"/>
    </xf>
    <xf numFmtId="0" fontId="29" fillId="0" borderId="18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3" fillId="0" borderId="28" xfId="0" applyFont="1" applyBorder="1" applyAlignment="1">
      <alignment horizontal="left"/>
    </xf>
    <xf numFmtId="0" fontId="33" fillId="0" borderId="29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33" fillId="0" borderId="18" xfId="0" applyFont="1" applyFill="1" applyBorder="1" applyAlignment="1">
      <alignment horizontal="left"/>
    </xf>
    <xf numFmtId="0" fontId="23" fillId="0" borderId="22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33" fillId="0" borderId="43" xfId="0" applyFont="1" applyBorder="1" applyAlignment="1"/>
    <xf numFmtId="0" fontId="33" fillId="0" borderId="44" xfId="0" applyFont="1" applyBorder="1" applyAlignment="1"/>
    <xf numFmtId="0" fontId="33" fillId="0" borderId="49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4" fontId="33" fillId="0" borderId="29" xfId="0" applyNumberFormat="1" applyFont="1" applyBorder="1" applyAlignment="1">
      <alignment horizontal="center"/>
    </xf>
    <xf numFmtId="4" fontId="33" fillId="0" borderId="28" xfId="0" applyNumberFormat="1" applyFont="1" applyBorder="1" applyAlignment="1">
      <alignment horizontal="center"/>
    </xf>
    <xf numFmtId="4" fontId="33" fillId="0" borderId="14" xfId="0" applyNumberFormat="1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11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4" fontId="33" fillId="0" borderId="18" xfId="0" applyNumberFormat="1" applyFont="1" applyBorder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59"/>
  <sheetViews>
    <sheetView topLeftCell="A34" workbookViewId="0">
      <selection activeCell="A6" sqref="A6:I60"/>
    </sheetView>
  </sheetViews>
  <sheetFormatPr defaultRowHeight="12.75"/>
  <cols>
    <col min="2" max="2" width="13.42578125" customWidth="1"/>
    <col min="4" max="4" width="19.7109375" customWidth="1"/>
    <col min="6" max="6" width="13.5703125" customWidth="1"/>
    <col min="7" max="7" width="19.5703125" customWidth="1"/>
    <col min="9" max="9" width="15.85546875" customWidth="1"/>
  </cols>
  <sheetData>
    <row r="3" spans="1:9">
      <c r="G3" t="s">
        <v>41</v>
      </c>
    </row>
    <row r="4" spans="1:9">
      <c r="F4" t="s">
        <v>43</v>
      </c>
      <c r="G4" t="s">
        <v>42</v>
      </c>
    </row>
    <row r="5" spans="1:9">
      <c r="F5" t="s">
        <v>44</v>
      </c>
    </row>
    <row r="6" spans="1:9" ht="13.5" thickBot="1"/>
    <row r="7" spans="1:9" ht="18">
      <c r="A7" s="23"/>
      <c r="B7" s="1" t="s">
        <v>53</v>
      </c>
      <c r="C7" s="1"/>
      <c r="D7" s="1"/>
      <c r="E7" s="1"/>
      <c r="F7" s="1"/>
      <c r="G7" s="24"/>
      <c r="H7" s="24"/>
      <c r="I7" s="25"/>
    </row>
    <row r="8" spans="1:9" ht="18.75" thickBot="1">
      <c r="A8" s="26"/>
      <c r="B8" s="27"/>
      <c r="C8" s="27"/>
      <c r="D8" s="185" t="s">
        <v>50</v>
      </c>
      <c r="E8" s="185"/>
      <c r="F8" s="185"/>
      <c r="G8" s="27"/>
      <c r="H8" s="27"/>
      <c r="I8" s="28"/>
    </row>
    <row r="9" spans="1:9" ht="18.75" thickBot="1">
      <c r="A9" s="26" t="s">
        <v>45</v>
      </c>
      <c r="B9" s="27"/>
      <c r="C9" s="27"/>
      <c r="D9" s="2"/>
      <c r="E9" s="2"/>
      <c r="F9" s="16">
        <v>45250.46</v>
      </c>
      <c r="G9" s="27"/>
      <c r="H9" s="27"/>
      <c r="I9" s="28"/>
    </row>
    <row r="10" spans="1:9" ht="18.75" thickBot="1">
      <c r="A10" s="26"/>
      <c r="B10" s="27"/>
      <c r="C10" s="27" t="s">
        <v>40</v>
      </c>
      <c r="D10" s="2"/>
      <c r="E10" s="2"/>
      <c r="F10" s="3"/>
      <c r="G10" s="27"/>
      <c r="H10" s="27"/>
      <c r="I10" s="28"/>
    </row>
    <row r="11" spans="1:9" ht="18.75" thickBot="1">
      <c r="A11" s="26" t="s">
        <v>72</v>
      </c>
      <c r="B11" s="27"/>
      <c r="C11" s="27"/>
      <c r="D11" s="2"/>
      <c r="E11" s="2"/>
      <c r="F11" s="2"/>
      <c r="G11" s="27"/>
      <c r="H11" s="27"/>
      <c r="I11" s="28"/>
    </row>
    <row r="12" spans="1:9" ht="16.5" thickBot="1">
      <c r="A12" s="186" t="s">
        <v>12</v>
      </c>
      <c r="B12" s="187"/>
      <c r="C12" s="187"/>
      <c r="D12" s="187"/>
      <c r="E12" s="186" t="s">
        <v>13</v>
      </c>
      <c r="F12" s="187"/>
      <c r="G12" s="187"/>
      <c r="H12" s="187"/>
      <c r="I12" s="188"/>
    </row>
    <row r="13" spans="1:9" ht="15">
      <c r="A13" s="189" t="s">
        <v>14</v>
      </c>
      <c r="B13" s="190"/>
      <c r="C13" s="190"/>
      <c r="D13" s="191"/>
      <c r="E13" s="29" t="s">
        <v>22</v>
      </c>
      <c r="F13" s="30"/>
      <c r="G13" s="31"/>
      <c r="H13" s="32"/>
      <c r="I13" s="33">
        <v>782316.87</v>
      </c>
    </row>
    <row r="14" spans="1:9">
      <c r="A14" s="34" t="s">
        <v>3</v>
      </c>
      <c r="B14" s="35"/>
      <c r="C14" s="36"/>
      <c r="D14" s="17">
        <v>1296411.54</v>
      </c>
      <c r="E14" s="34"/>
      <c r="F14" s="37"/>
      <c r="G14" s="35"/>
      <c r="H14" s="36"/>
      <c r="I14" s="38"/>
    </row>
    <row r="15" spans="1:9">
      <c r="A15" s="34" t="s">
        <v>4</v>
      </c>
      <c r="B15" s="35"/>
      <c r="C15" s="36"/>
      <c r="D15" s="19">
        <v>720762.76</v>
      </c>
      <c r="E15" s="34" t="s">
        <v>23</v>
      </c>
      <c r="F15" s="37"/>
      <c r="G15" s="35"/>
      <c r="H15" s="36"/>
      <c r="I15" s="38">
        <v>743403.78</v>
      </c>
    </row>
    <row r="16" spans="1:9">
      <c r="A16" s="34" t="s">
        <v>6</v>
      </c>
      <c r="B16" s="35"/>
      <c r="C16" s="36"/>
      <c r="D16" s="19">
        <v>595111.65</v>
      </c>
      <c r="E16" s="34" t="s">
        <v>59</v>
      </c>
      <c r="F16" s="37"/>
      <c r="G16" s="35"/>
      <c r="H16" s="36"/>
      <c r="I16" s="38">
        <v>36006.839999999997</v>
      </c>
    </row>
    <row r="17" spans="1:9">
      <c r="A17" s="34" t="s">
        <v>0</v>
      </c>
      <c r="B17" s="35"/>
      <c r="C17" s="36"/>
      <c r="D17" s="19">
        <v>161477.88</v>
      </c>
      <c r="E17" s="34" t="s">
        <v>24</v>
      </c>
      <c r="F17" s="37"/>
      <c r="G17" s="35"/>
      <c r="H17" s="36"/>
      <c r="I17" s="38">
        <v>17688.86</v>
      </c>
    </row>
    <row r="18" spans="1:9">
      <c r="A18" s="34" t="s">
        <v>5</v>
      </c>
      <c r="B18" s="35"/>
      <c r="C18" s="36"/>
      <c r="D18" s="19">
        <v>149960.69</v>
      </c>
      <c r="E18" s="34" t="s">
        <v>25</v>
      </c>
      <c r="F18" s="37"/>
      <c r="G18" s="35"/>
      <c r="H18" s="36"/>
      <c r="I18" s="38">
        <v>143873.28</v>
      </c>
    </row>
    <row r="19" spans="1:9">
      <c r="A19" s="34" t="s">
        <v>15</v>
      </c>
      <c r="B19" s="35"/>
      <c r="C19" s="36"/>
      <c r="D19" s="19">
        <v>378185.23</v>
      </c>
      <c r="E19" s="34" t="s">
        <v>60</v>
      </c>
      <c r="F19" s="37"/>
      <c r="G19" s="35"/>
      <c r="H19" s="36"/>
      <c r="I19" s="38">
        <v>35920.44</v>
      </c>
    </row>
    <row r="20" spans="1:9">
      <c r="A20" s="34" t="s">
        <v>16</v>
      </c>
      <c r="B20" s="35"/>
      <c r="C20" s="36"/>
      <c r="D20" s="19">
        <v>424773.58</v>
      </c>
      <c r="E20" s="34" t="s">
        <v>26</v>
      </c>
      <c r="F20" s="37"/>
      <c r="G20" s="35"/>
      <c r="H20" s="36"/>
      <c r="I20" s="38">
        <v>169469.76</v>
      </c>
    </row>
    <row r="21" spans="1:9">
      <c r="A21" s="34" t="s">
        <v>54</v>
      </c>
      <c r="B21" s="35"/>
      <c r="C21" s="36"/>
      <c r="D21" s="19">
        <v>11659.21</v>
      </c>
      <c r="E21" s="34" t="s">
        <v>27</v>
      </c>
      <c r="F21" s="37"/>
      <c r="G21" s="35"/>
      <c r="H21" s="36"/>
      <c r="I21" s="38">
        <v>295416</v>
      </c>
    </row>
    <row r="22" spans="1:9">
      <c r="A22" s="34" t="s">
        <v>7</v>
      </c>
      <c r="B22" s="35"/>
      <c r="C22" s="36"/>
      <c r="D22" s="19"/>
      <c r="E22" s="34" t="s">
        <v>61</v>
      </c>
      <c r="F22" s="37"/>
      <c r="G22" s="35"/>
      <c r="H22" s="36"/>
      <c r="I22" s="38">
        <v>5400</v>
      </c>
    </row>
    <row r="23" spans="1:9">
      <c r="A23" s="34" t="s">
        <v>8</v>
      </c>
      <c r="B23" s="35"/>
      <c r="C23" s="36"/>
      <c r="D23" s="19"/>
      <c r="E23" s="34" t="s">
        <v>63</v>
      </c>
      <c r="F23" s="37"/>
      <c r="G23" s="35"/>
      <c r="H23" s="36"/>
      <c r="I23" s="38">
        <v>232403.39</v>
      </c>
    </row>
    <row r="24" spans="1:9">
      <c r="A24" s="34" t="s">
        <v>18</v>
      </c>
      <c r="B24" s="37"/>
      <c r="C24" s="37"/>
      <c r="D24" s="19">
        <v>302699.99</v>
      </c>
      <c r="E24" s="34" t="s">
        <v>47</v>
      </c>
      <c r="F24" s="37"/>
      <c r="G24" s="35"/>
      <c r="H24" s="36"/>
      <c r="I24" s="38">
        <v>40000</v>
      </c>
    </row>
    <row r="25" spans="1:9">
      <c r="A25" s="4" t="s">
        <v>39</v>
      </c>
      <c r="B25" s="37"/>
      <c r="C25" s="37"/>
      <c r="D25" s="18">
        <f>SUM(D14:D24)</f>
        <v>4041042.5300000003</v>
      </c>
      <c r="E25" s="34" t="s">
        <v>62</v>
      </c>
      <c r="F25" s="37"/>
      <c r="G25" s="35"/>
      <c r="H25" s="36"/>
      <c r="I25" s="38">
        <v>108940</v>
      </c>
    </row>
    <row r="26" spans="1:9" ht="15">
      <c r="A26" s="192"/>
      <c r="B26" s="193"/>
      <c r="C26" s="193"/>
      <c r="D26" s="194"/>
      <c r="E26" s="34" t="s">
        <v>64</v>
      </c>
      <c r="F26" s="37"/>
      <c r="G26" s="35"/>
      <c r="H26" s="36"/>
      <c r="I26" s="38">
        <v>86205.78</v>
      </c>
    </row>
    <row r="27" spans="1:9">
      <c r="A27" s="39"/>
      <c r="B27" s="40"/>
      <c r="C27" s="41"/>
      <c r="D27" s="42"/>
      <c r="E27" s="34" t="s">
        <v>65</v>
      </c>
      <c r="F27" s="37"/>
      <c r="G27" s="35"/>
      <c r="H27" s="36"/>
      <c r="I27" s="38">
        <v>7413</v>
      </c>
    </row>
    <row r="28" spans="1:9">
      <c r="A28" s="29"/>
      <c r="B28" s="31"/>
      <c r="C28" s="32"/>
      <c r="D28" s="43"/>
      <c r="E28" s="34" t="s">
        <v>66</v>
      </c>
      <c r="F28" s="37"/>
      <c r="G28" s="35"/>
      <c r="H28" s="36"/>
      <c r="I28" s="38">
        <v>20235</v>
      </c>
    </row>
    <row r="29" spans="1:9">
      <c r="A29" s="44"/>
      <c r="B29" s="45"/>
      <c r="C29" s="46"/>
      <c r="D29" s="47"/>
      <c r="E29" s="34" t="s">
        <v>68</v>
      </c>
      <c r="F29" s="37"/>
      <c r="G29" s="35"/>
      <c r="H29" s="36"/>
      <c r="I29" s="38">
        <v>1033.42</v>
      </c>
    </row>
    <row r="30" spans="1:9">
      <c r="A30" s="44"/>
      <c r="B30" s="45"/>
      <c r="C30" s="46"/>
      <c r="D30" s="47"/>
      <c r="E30" s="34" t="s">
        <v>28</v>
      </c>
      <c r="F30" s="37"/>
      <c r="G30" s="35"/>
      <c r="H30" s="36"/>
      <c r="I30" s="38"/>
    </row>
    <row r="31" spans="1:9">
      <c r="A31" s="39"/>
      <c r="B31" s="40"/>
      <c r="C31" s="41"/>
      <c r="D31" s="42"/>
      <c r="E31" s="34" t="s">
        <v>67</v>
      </c>
      <c r="F31" s="37"/>
      <c r="G31" s="35"/>
      <c r="H31" s="36"/>
      <c r="I31" s="38">
        <v>1000</v>
      </c>
    </row>
    <row r="32" spans="1:9">
      <c r="A32" s="44"/>
      <c r="B32" s="45"/>
      <c r="C32" s="46"/>
      <c r="D32" s="5"/>
      <c r="E32" s="34" t="s">
        <v>70</v>
      </c>
      <c r="F32" s="37"/>
      <c r="G32" s="35"/>
      <c r="H32" s="36"/>
      <c r="I32" s="38">
        <v>13400</v>
      </c>
    </row>
    <row r="33" spans="1:9" ht="15">
      <c r="A33" s="6" t="s">
        <v>17</v>
      </c>
      <c r="B33" s="7"/>
      <c r="C33" s="7"/>
      <c r="D33" s="8"/>
      <c r="E33" s="34" t="s">
        <v>69</v>
      </c>
      <c r="F33" s="37"/>
      <c r="G33" s="35"/>
      <c r="H33" s="36"/>
      <c r="I33" s="38">
        <v>24500</v>
      </c>
    </row>
    <row r="34" spans="1:9">
      <c r="A34" s="34" t="s">
        <v>55</v>
      </c>
      <c r="B34" s="35"/>
      <c r="C34" s="36"/>
      <c r="D34" s="19">
        <v>8020.64</v>
      </c>
      <c r="E34" s="34" t="s">
        <v>51</v>
      </c>
      <c r="F34" s="37"/>
      <c r="G34" s="35"/>
      <c r="H34" s="36"/>
      <c r="I34" s="38"/>
    </row>
    <row r="35" spans="1:9">
      <c r="A35" s="34" t="s">
        <v>56</v>
      </c>
      <c r="B35" s="35"/>
      <c r="C35" s="36"/>
      <c r="D35" s="19">
        <v>14421.94</v>
      </c>
      <c r="E35" s="34" t="s">
        <v>29</v>
      </c>
      <c r="F35" s="37"/>
      <c r="G35" s="35"/>
      <c r="H35" s="36"/>
      <c r="I35" s="38">
        <v>29709.1</v>
      </c>
    </row>
    <row r="36" spans="1:9">
      <c r="A36" s="34" t="s">
        <v>57</v>
      </c>
      <c r="B36" s="35"/>
      <c r="C36" s="36"/>
      <c r="D36" s="19">
        <v>12971.88</v>
      </c>
      <c r="E36" s="34" t="s">
        <v>30</v>
      </c>
      <c r="F36" s="37"/>
      <c r="G36" s="35"/>
      <c r="H36" s="36"/>
      <c r="I36" s="38">
        <v>25296.49</v>
      </c>
    </row>
    <row r="37" spans="1:9">
      <c r="A37" s="34" t="s">
        <v>58</v>
      </c>
      <c r="B37" s="35"/>
      <c r="C37" s="36"/>
      <c r="D37" s="19">
        <v>4381.95</v>
      </c>
      <c r="E37" s="34" t="s">
        <v>31</v>
      </c>
      <c r="F37" s="37"/>
      <c r="G37" s="35"/>
      <c r="H37" s="36"/>
      <c r="I37" s="38">
        <v>6775.02</v>
      </c>
    </row>
    <row r="38" spans="1:9">
      <c r="A38" s="34"/>
      <c r="B38" s="35"/>
      <c r="C38" s="36"/>
      <c r="D38" s="19"/>
      <c r="E38" s="34" t="s">
        <v>32</v>
      </c>
      <c r="F38" s="37"/>
      <c r="G38" s="35"/>
      <c r="H38" s="36"/>
      <c r="I38" s="38">
        <v>20067.05</v>
      </c>
    </row>
    <row r="39" spans="1:9">
      <c r="A39" s="34"/>
      <c r="B39" s="35"/>
      <c r="C39" s="36"/>
      <c r="D39" s="19"/>
      <c r="E39" s="34" t="s">
        <v>33</v>
      </c>
      <c r="F39" s="37"/>
      <c r="G39" s="35"/>
      <c r="H39" s="36"/>
      <c r="I39" s="38">
        <v>5177</v>
      </c>
    </row>
    <row r="40" spans="1:9">
      <c r="A40" s="34"/>
      <c r="B40" s="35"/>
      <c r="C40" s="36"/>
      <c r="D40" s="19"/>
      <c r="E40" s="34" t="s">
        <v>9</v>
      </c>
      <c r="F40" s="37"/>
      <c r="G40" s="35"/>
      <c r="H40" s="36"/>
      <c r="I40" s="38">
        <v>7277.4</v>
      </c>
    </row>
    <row r="41" spans="1:9">
      <c r="A41" s="34"/>
      <c r="B41" s="35"/>
      <c r="C41" s="36"/>
      <c r="D41" s="19"/>
      <c r="E41" s="34" t="s">
        <v>10</v>
      </c>
      <c r="F41" s="37"/>
      <c r="G41" s="35"/>
      <c r="H41" s="36"/>
      <c r="I41" s="38">
        <v>4228.3999999999996</v>
      </c>
    </row>
    <row r="42" spans="1:9">
      <c r="A42" s="34"/>
      <c r="B42" s="35"/>
      <c r="C42" s="36"/>
      <c r="D42" s="19"/>
      <c r="E42" s="34" t="s">
        <v>2</v>
      </c>
      <c r="F42" s="37"/>
      <c r="G42" s="35"/>
      <c r="H42" s="36"/>
      <c r="I42" s="38"/>
    </row>
    <row r="43" spans="1:9">
      <c r="A43" s="4" t="s">
        <v>39</v>
      </c>
      <c r="B43" s="35"/>
      <c r="C43" s="36"/>
      <c r="D43" s="18">
        <f>SUM(D34:D42)</f>
        <v>39796.409999999996</v>
      </c>
      <c r="E43" s="48" t="s">
        <v>11</v>
      </c>
      <c r="F43" s="37"/>
      <c r="G43" s="35"/>
      <c r="H43" s="36"/>
      <c r="I43" s="49"/>
    </row>
    <row r="44" spans="1:9">
      <c r="A44" s="34"/>
      <c r="B44" s="35"/>
      <c r="C44" s="36"/>
      <c r="D44" s="18"/>
      <c r="E44" s="48" t="s">
        <v>71</v>
      </c>
      <c r="F44" s="37"/>
      <c r="G44" s="35"/>
      <c r="H44" s="36"/>
      <c r="I44" s="49">
        <v>1604.65</v>
      </c>
    </row>
    <row r="45" spans="1:9">
      <c r="A45" s="34"/>
      <c r="B45" s="35"/>
      <c r="C45" s="36"/>
      <c r="D45" s="18"/>
      <c r="E45" s="48" t="s">
        <v>34</v>
      </c>
      <c r="F45" s="37"/>
      <c r="G45" s="35"/>
      <c r="H45" s="36"/>
      <c r="I45" s="49">
        <v>848608.14</v>
      </c>
    </row>
    <row r="46" spans="1:9" ht="15">
      <c r="A46" s="183"/>
      <c r="B46" s="184"/>
      <c r="C46" s="36"/>
      <c r="D46" s="21"/>
      <c r="E46" s="48" t="s">
        <v>35</v>
      </c>
      <c r="F46" s="37"/>
      <c r="G46" s="35"/>
      <c r="H46" s="36"/>
      <c r="I46" s="49"/>
    </row>
    <row r="47" spans="1:9" ht="15">
      <c r="A47" s="183"/>
      <c r="B47" s="184"/>
      <c r="C47" s="36"/>
      <c r="D47" s="21"/>
      <c r="E47" s="34" t="s">
        <v>36</v>
      </c>
      <c r="F47" s="37"/>
      <c r="G47" s="35"/>
      <c r="H47" s="36"/>
      <c r="I47" s="49"/>
    </row>
    <row r="48" spans="1:9" ht="14.25">
      <c r="A48" s="9" t="s">
        <v>46</v>
      </c>
      <c r="B48" s="35"/>
      <c r="C48" s="36"/>
      <c r="D48" s="21">
        <v>29300</v>
      </c>
      <c r="E48" s="34" t="s">
        <v>37</v>
      </c>
      <c r="F48" s="37"/>
      <c r="G48" s="35"/>
      <c r="H48" s="36"/>
      <c r="I48" s="38">
        <v>402782.06</v>
      </c>
    </row>
    <row r="49" spans="1:9">
      <c r="A49" s="34" t="s">
        <v>19</v>
      </c>
      <c r="B49" s="35"/>
      <c r="C49" s="36"/>
      <c r="D49" s="38"/>
      <c r="E49" s="34"/>
      <c r="F49" s="37"/>
      <c r="G49" s="35"/>
      <c r="H49" s="36"/>
      <c r="I49" s="38"/>
    </row>
    <row r="50" spans="1:9">
      <c r="A50" s="39" t="s">
        <v>21</v>
      </c>
      <c r="B50" s="40"/>
      <c r="C50" s="41"/>
      <c r="D50" s="50">
        <v>37062.230000000003</v>
      </c>
      <c r="E50" s="37" t="s">
        <v>73</v>
      </c>
      <c r="F50" s="37"/>
      <c r="G50" s="35"/>
      <c r="H50" s="36"/>
      <c r="I50" s="38">
        <v>16168.96</v>
      </c>
    </row>
    <row r="51" spans="1:9" ht="13.5" thickBot="1">
      <c r="A51" s="44"/>
      <c r="B51" s="47"/>
      <c r="C51" s="47"/>
      <c r="D51" s="22"/>
      <c r="E51" s="42" t="s">
        <v>48</v>
      </c>
      <c r="F51" s="42"/>
      <c r="G51" s="40"/>
      <c r="H51" s="41"/>
      <c r="I51" s="51">
        <v>37062.230000000003</v>
      </c>
    </row>
    <row r="52" spans="1:9" ht="13.5" thickBot="1">
      <c r="A52" s="11" t="s">
        <v>20</v>
      </c>
      <c r="B52" s="52"/>
      <c r="C52" s="52"/>
      <c r="D52" s="20">
        <f>D25+D43+D48+D50</f>
        <v>4147201.1700000004</v>
      </c>
      <c r="E52" s="39"/>
      <c r="F52" s="42"/>
      <c r="G52" s="40"/>
      <c r="H52" s="41"/>
      <c r="I52" s="51"/>
    </row>
    <row r="53" spans="1:9" ht="13.5" thickBot="1">
      <c r="A53" s="12"/>
      <c r="B53" s="47"/>
      <c r="C53" s="47"/>
      <c r="D53" s="10"/>
      <c r="E53" s="13" t="s">
        <v>1</v>
      </c>
      <c r="F53" s="52"/>
      <c r="G53" s="53"/>
      <c r="H53" s="54"/>
      <c r="I53" s="20">
        <f>SUM(I13:I52)</f>
        <v>4169382.92</v>
      </c>
    </row>
    <row r="54" spans="1:9">
      <c r="A54" s="55" t="s">
        <v>38</v>
      </c>
      <c r="B54" s="47"/>
      <c r="C54" s="47"/>
      <c r="D54" s="47"/>
      <c r="E54" s="24"/>
      <c r="F54" s="47"/>
      <c r="G54" s="47"/>
      <c r="H54" s="47"/>
      <c r="I54" s="56"/>
    </row>
    <row r="55" spans="1:9">
      <c r="A55" s="55" t="s">
        <v>52</v>
      </c>
      <c r="B55" s="57"/>
      <c r="C55" s="57"/>
      <c r="D55" s="58">
        <f>F9+D52-I53</f>
        <v>23068.710000000428</v>
      </c>
      <c r="E55" s="57"/>
      <c r="F55" s="57"/>
      <c r="G55" s="57"/>
      <c r="H55" s="57"/>
      <c r="I55" s="15"/>
    </row>
    <row r="56" spans="1:9">
      <c r="A56" s="55"/>
      <c r="B56" s="57"/>
      <c r="C56" s="57"/>
      <c r="D56" s="14"/>
      <c r="E56" s="57"/>
      <c r="F56" s="57"/>
      <c r="G56" s="57"/>
      <c r="H56" s="57"/>
      <c r="I56" s="15"/>
    </row>
    <row r="57" spans="1:9">
      <c r="A57" s="55" t="s">
        <v>49</v>
      </c>
      <c r="B57" s="59">
        <v>16168.96</v>
      </c>
      <c r="C57" s="57"/>
      <c r="D57" s="57"/>
      <c r="E57" s="57"/>
      <c r="F57" s="57"/>
      <c r="G57" s="57"/>
      <c r="H57" s="57"/>
      <c r="I57" s="57"/>
    </row>
    <row r="58" spans="1:9">
      <c r="A58" s="57"/>
      <c r="B58" s="57"/>
      <c r="C58" s="57"/>
      <c r="D58" s="57" t="s">
        <v>74</v>
      </c>
      <c r="E58" s="57"/>
      <c r="F58" s="57"/>
      <c r="G58" s="57"/>
      <c r="H58" s="57"/>
      <c r="I58" s="57"/>
    </row>
    <row r="59" spans="1:9">
      <c r="A59" s="57"/>
      <c r="B59" s="57"/>
      <c r="C59" s="57"/>
      <c r="D59" s="57"/>
      <c r="E59" s="57"/>
      <c r="F59" s="57"/>
      <c r="G59" s="57"/>
      <c r="H59" s="57"/>
      <c r="I59" s="57"/>
    </row>
  </sheetData>
  <mergeCells count="7">
    <mergeCell ref="A47:B47"/>
    <mergeCell ref="D8:F8"/>
    <mergeCell ref="A12:D12"/>
    <mergeCell ref="E12:I12"/>
    <mergeCell ref="A13:D13"/>
    <mergeCell ref="A26:D26"/>
    <mergeCell ref="A46:B46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"/>
  <sheetViews>
    <sheetView topLeftCell="A3" workbookViewId="0">
      <selection activeCell="J30" sqref="J30"/>
    </sheetView>
  </sheetViews>
  <sheetFormatPr defaultRowHeight="12.75"/>
  <sheetData>
    <row r="1" spans="1:9">
      <c r="A1" s="195" t="s">
        <v>103</v>
      </c>
      <c r="B1" s="195"/>
      <c r="C1" s="195"/>
      <c r="D1" s="195"/>
      <c r="E1" s="195"/>
      <c r="F1" s="195"/>
      <c r="G1" s="195"/>
      <c r="H1" s="195"/>
      <c r="I1" s="195"/>
    </row>
  </sheetData>
  <mergeCells count="1">
    <mergeCell ref="A1:I1"/>
  </mergeCells>
  <phoneticPr fontId="3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sqref="A1:K49"/>
    </sheetView>
  </sheetViews>
  <sheetFormatPr defaultRowHeight="12.75"/>
  <cols>
    <col min="3" max="3" width="5.42578125" customWidth="1"/>
    <col min="4" max="4" width="17.42578125" customWidth="1"/>
    <col min="6" max="6" width="18.140625" customWidth="1"/>
    <col min="7" max="7" width="13.85546875" bestFit="1" customWidth="1"/>
    <col min="8" max="8" width="6.42578125" customWidth="1"/>
    <col min="9" max="9" width="15.28515625" customWidth="1"/>
    <col min="10" max="10" width="8.140625" hidden="1" customWidth="1"/>
    <col min="11" max="11" width="15.85546875" customWidth="1"/>
  </cols>
  <sheetData>
    <row r="1" spans="1:11" ht="15">
      <c r="A1" s="236" t="s">
        <v>53</v>
      </c>
      <c r="B1" s="237"/>
      <c r="C1" s="237"/>
      <c r="D1" s="237"/>
      <c r="E1" s="237"/>
      <c r="F1" s="237"/>
      <c r="G1" s="237"/>
      <c r="H1" s="237"/>
      <c r="I1" s="237"/>
      <c r="J1" s="126"/>
      <c r="K1" s="127"/>
    </row>
    <row r="2" spans="1:11" ht="15.75" thickBot="1">
      <c r="A2" s="238"/>
      <c r="B2" s="239"/>
      <c r="C2" s="239"/>
      <c r="D2" s="239"/>
      <c r="E2" s="239"/>
      <c r="F2" s="239"/>
      <c r="G2" s="239"/>
      <c r="H2" s="239"/>
      <c r="I2" s="239"/>
      <c r="J2" s="128"/>
      <c r="K2" s="129"/>
    </row>
    <row r="3" spans="1:11" ht="15.75">
      <c r="A3" s="133" t="s">
        <v>106</v>
      </c>
      <c r="B3" s="134"/>
      <c r="C3" s="134"/>
      <c r="D3" s="135"/>
      <c r="E3" s="135"/>
      <c r="F3" s="130">
        <v>9040.0400000000009</v>
      </c>
      <c r="G3" s="131"/>
      <c r="H3" s="131"/>
      <c r="I3" s="231"/>
      <c r="J3" s="231"/>
      <c r="K3" s="232"/>
    </row>
    <row r="4" spans="1:11" ht="15.75">
      <c r="A4" s="132" t="s">
        <v>102</v>
      </c>
      <c r="B4" s="132"/>
      <c r="C4" s="132"/>
      <c r="D4" s="132"/>
      <c r="E4" s="132"/>
      <c r="F4" s="132"/>
      <c r="G4" s="132"/>
      <c r="H4" s="132"/>
      <c r="I4" s="141"/>
      <c r="J4" s="142"/>
      <c r="K4" s="143"/>
    </row>
    <row r="5" spans="1:11" ht="18.75" thickBot="1">
      <c r="A5" s="246" t="s">
        <v>12</v>
      </c>
      <c r="B5" s="247"/>
      <c r="C5" s="247"/>
      <c r="D5" s="247"/>
      <c r="E5" s="248" t="s">
        <v>13</v>
      </c>
      <c r="F5" s="249"/>
      <c r="G5" s="249"/>
      <c r="H5" s="249"/>
      <c r="I5" s="250"/>
      <c r="J5" s="157" t="s">
        <v>91</v>
      </c>
      <c r="K5" s="157" t="s">
        <v>110</v>
      </c>
    </row>
    <row r="6" spans="1:11" ht="15" customHeight="1">
      <c r="A6" s="251" t="s">
        <v>14</v>
      </c>
      <c r="B6" s="252"/>
      <c r="C6" s="252"/>
      <c r="D6" s="253"/>
      <c r="E6" s="228" t="s">
        <v>90</v>
      </c>
      <c r="F6" s="229"/>
      <c r="G6" s="229"/>
      <c r="H6" s="230"/>
      <c r="I6" s="160">
        <v>426373.81</v>
      </c>
      <c r="J6" s="235">
        <v>1329620.77</v>
      </c>
      <c r="K6" s="234"/>
    </row>
    <row r="7" spans="1:11" ht="12.75" customHeight="1">
      <c r="A7" s="204" t="s">
        <v>3</v>
      </c>
      <c r="B7" s="204"/>
      <c r="C7" s="204"/>
      <c r="D7" s="171">
        <v>854157.41</v>
      </c>
      <c r="E7" s="200" t="s">
        <v>92</v>
      </c>
      <c r="F7" s="200"/>
      <c r="G7" s="200"/>
      <c r="H7" s="200"/>
      <c r="I7" s="159">
        <v>24004.560000000001</v>
      </c>
      <c r="J7" s="233">
        <v>4000.76</v>
      </c>
      <c r="K7" s="234"/>
    </row>
    <row r="8" spans="1:11" ht="11.25" customHeight="1">
      <c r="A8" s="204" t="s">
        <v>4</v>
      </c>
      <c r="B8" s="204"/>
      <c r="C8" s="204"/>
      <c r="D8" s="153">
        <v>477750.24</v>
      </c>
      <c r="E8" s="200" t="s">
        <v>6</v>
      </c>
      <c r="F8" s="200"/>
      <c r="G8" s="200"/>
      <c r="H8" s="200"/>
      <c r="I8" s="149">
        <v>424907.09</v>
      </c>
      <c r="J8" s="233">
        <v>111372.21</v>
      </c>
      <c r="K8" s="234"/>
    </row>
    <row r="9" spans="1:11" ht="11.25" customHeight="1">
      <c r="A9" s="204" t="s">
        <v>6</v>
      </c>
      <c r="B9" s="204"/>
      <c r="C9" s="204"/>
      <c r="D9" s="153">
        <v>388030.3</v>
      </c>
      <c r="E9" s="214" t="s">
        <v>24</v>
      </c>
      <c r="F9" s="214"/>
      <c r="G9" s="214"/>
      <c r="H9" s="214"/>
      <c r="I9" s="149">
        <v>9219.93</v>
      </c>
      <c r="J9" s="233"/>
      <c r="K9" s="234"/>
    </row>
    <row r="10" spans="1:11">
      <c r="A10" s="204" t="s">
        <v>0</v>
      </c>
      <c r="B10" s="204"/>
      <c r="C10" s="204"/>
      <c r="D10" s="153">
        <v>104089.56</v>
      </c>
      <c r="E10" s="214" t="s">
        <v>25</v>
      </c>
      <c r="F10" s="214"/>
      <c r="G10" s="214"/>
      <c r="H10" s="214"/>
      <c r="I10" s="149">
        <v>135177.66</v>
      </c>
      <c r="J10" s="233"/>
      <c r="K10" s="234"/>
    </row>
    <row r="11" spans="1:11">
      <c r="A11" s="154" t="s">
        <v>5</v>
      </c>
      <c r="B11" s="154"/>
      <c r="C11" s="154"/>
      <c r="D11" s="153">
        <v>99741.72</v>
      </c>
      <c r="E11" s="200" t="s">
        <v>94</v>
      </c>
      <c r="F11" s="200"/>
      <c r="G11" s="200"/>
      <c r="H11" s="200"/>
      <c r="I11" s="149">
        <v>23946.959999999999</v>
      </c>
      <c r="J11" s="196"/>
      <c r="K11" s="197"/>
    </row>
    <row r="12" spans="1:11">
      <c r="A12" s="204" t="s">
        <v>15</v>
      </c>
      <c r="B12" s="204"/>
      <c r="C12" s="204"/>
      <c r="D12" s="153">
        <v>244144.64000000001</v>
      </c>
      <c r="E12" s="200" t="s">
        <v>0</v>
      </c>
      <c r="F12" s="200"/>
      <c r="G12" s="200"/>
      <c r="H12" s="200"/>
      <c r="I12" s="18">
        <v>111212.82</v>
      </c>
      <c r="J12" s="166"/>
      <c r="K12" s="167"/>
    </row>
    <row r="13" spans="1:11" ht="13.5" customHeight="1">
      <c r="A13" s="204" t="s">
        <v>16</v>
      </c>
      <c r="B13" s="204"/>
      <c r="C13" s="204"/>
      <c r="D13" s="153">
        <v>276996.33</v>
      </c>
      <c r="E13" s="217" t="s">
        <v>95</v>
      </c>
      <c r="F13" s="218"/>
      <c r="G13" s="218"/>
      <c r="H13" s="219"/>
      <c r="I13" s="149">
        <v>26688</v>
      </c>
      <c r="J13" s="198"/>
      <c r="K13" s="199"/>
    </row>
    <row r="14" spans="1:11" ht="12" customHeight="1">
      <c r="A14" s="215"/>
      <c r="B14" s="215"/>
      <c r="C14" s="216"/>
      <c r="D14" s="153"/>
      <c r="E14" s="200" t="s">
        <v>96</v>
      </c>
      <c r="F14" s="200"/>
      <c r="G14" s="200"/>
      <c r="H14" s="200"/>
      <c r="I14" s="149">
        <v>66720</v>
      </c>
      <c r="J14" s="158"/>
      <c r="K14" s="164"/>
    </row>
    <row r="15" spans="1:11" ht="13.5" customHeight="1">
      <c r="A15" s="192"/>
      <c r="B15" s="193"/>
      <c r="C15" s="193"/>
      <c r="D15" s="155"/>
      <c r="E15" s="200" t="s">
        <v>104</v>
      </c>
      <c r="F15" s="200"/>
      <c r="G15" s="200"/>
      <c r="H15" s="200"/>
      <c r="I15" s="149"/>
      <c r="J15" s="168"/>
      <c r="K15" s="167"/>
    </row>
    <row r="16" spans="1:11" ht="19.5" customHeight="1">
      <c r="A16" s="192"/>
      <c r="B16" s="193"/>
      <c r="C16" s="193"/>
      <c r="D16" s="155"/>
      <c r="E16" s="201" t="s">
        <v>109</v>
      </c>
      <c r="F16" s="201"/>
      <c r="G16" s="201"/>
      <c r="H16" s="201"/>
      <c r="I16" s="149">
        <v>156600</v>
      </c>
      <c r="J16" s="167"/>
      <c r="K16" s="167"/>
    </row>
    <row r="17" spans="1:11" ht="14.25" customHeight="1">
      <c r="A17" s="183"/>
      <c r="B17" s="212"/>
      <c r="C17" s="212"/>
      <c r="D17" s="155"/>
      <c r="E17" s="200" t="s">
        <v>63</v>
      </c>
      <c r="F17" s="200"/>
      <c r="G17" s="200"/>
      <c r="H17" s="200"/>
      <c r="I17" s="18">
        <v>96000</v>
      </c>
      <c r="J17" s="167"/>
      <c r="K17" s="167">
        <v>270889.84999999998</v>
      </c>
    </row>
    <row r="18" spans="1:11" ht="13.5" customHeight="1">
      <c r="A18" s="204" t="s">
        <v>18</v>
      </c>
      <c r="B18" s="204"/>
      <c r="C18" s="204"/>
      <c r="D18" s="152">
        <v>183917.18</v>
      </c>
      <c r="E18" s="200" t="s">
        <v>47</v>
      </c>
      <c r="F18" s="200"/>
      <c r="G18" s="200"/>
      <c r="H18" s="200"/>
      <c r="I18" s="18">
        <v>32000</v>
      </c>
      <c r="J18" s="167"/>
      <c r="K18" s="167"/>
    </row>
    <row r="19" spans="1:11" ht="13.5" customHeight="1">
      <c r="A19" s="213" t="s">
        <v>39</v>
      </c>
      <c r="B19" s="213"/>
      <c r="C19" s="213"/>
      <c r="D19" s="156">
        <f>D7+D8+D9+D10+D11+D12+D13+D18</f>
        <v>2628827.3800000004</v>
      </c>
      <c r="E19" s="200" t="s">
        <v>119</v>
      </c>
      <c r="F19" s="200"/>
      <c r="G19" s="200"/>
      <c r="H19" s="200"/>
      <c r="I19" s="18">
        <v>6000</v>
      </c>
      <c r="J19" s="167"/>
      <c r="K19" s="167"/>
    </row>
    <row r="20" spans="1:11" ht="14.25" customHeight="1">
      <c r="A20" s="202"/>
      <c r="B20" s="203"/>
      <c r="C20" s="203"/>
      <c r="D20" s="203"/>
      <c r="E20" s="200" t="s">
        <v>118</v>
      </c>
      <c r="F20" s="200"/>
      <c r="G20" s="200"/>
      <c r="H20" s="200"/>
      <c r="I20" s="18">
        <v>18896</v>
      </c>
      <c r="J20" s="167"/>
      <c r="K20" s="167"/>
    </row>
    <row r="21" spans="1:11" ht="13.5" customHeight="1">
      <c r="A21" s="202"/>
      <c r="B21" s="203"/>
      <c r="C21" s="203"/>
      <c r="D21" s="205"/>
      <c r="E21" s="200" t="s">
        <v>93</v>
      </c>
      <c r="F21" s="200"/>
      <c r="G21" s="200"/>
      <c r="H21" s="200"/>
      <c r="I21" s="18">
        <v>64948</v>
      </c>
      <c r="J21" s="168"/>
      <c r="K21" s="167"/>
    </row>
    <row r="22" spans="1:11" ht="21" customHeight="1">
      <c r="A22" s="202"/>
      <c r="B22" s="203"/>
      <c r="C22" s="203"/>
      <c r="D22" s="205"/>
      <c r="E22" s="201" t="s">
        <v>113</v>
      </c>
      <c r="F22" s="201"/>
      <c r="G22" s="201"/>
      <c r="H22" s="201"/>
      <c r="I22" s="18">
        <v>5520</v>
      </c>
      <c r="J22" s="167"/>
      <c r="K22" s="167"/>
    </row>
    <row r="23" spans="1:11" ht="24" customHeight="1">
      <c r="A23" s="202"/>
      <c r="B23" s="203"/>
      <c r="C23" s="203"/>
      <c r="D23" s="205"/>
      <c r="E23" s="201" t="s">
        <v>116</v>
      </c>
      <c r="F23" s="201"/>
      <c r="G23" s="201"/>
      <c r="H23" s="201"/>
      <c r="I23" s="18">
        <v>2000</v>
      </c>
      <c r="J23" s="169"/>
      <c r="K23" s="169"/>
    </row>
    <row r="24" spans="1:11" ht="21" customHeight="1">
      <c r="A24" s="202"/>
      <c r="B24" s="203"/>
      <c r="C24" s="203"/>
      <c r="D24" s="205"/>
      <c r="E24" s="201" t="s">
        <v>115</v>
      </c>
      <c r="F24" s="201"/>
      <c r="G24" s="201"/>
      <c r="H24" s="201"/>
      <c r="I24" s="18">
        <v>13000</v>
      </c>
      <c r="J24" s="169"/>
      <c r="K24" s="169"/>
    </row>
    <row r="25" spans="1:11" ht="12.75" customHeight="1">
      <c r="A25" s="202"/>
      <c r="B25" s="203"/>
      <c r="C25" s="203"/>
      <c r="D25" s="205"/>
      <c r="E25" s="220" t="s">
        <v>111</v>
      </c>
      <c r="F25" s="221"/>
      <c r="G25" s="221"/>
      <c r="H25" s="222"/>
      <c r="I25" s="18">
        <v>10000</v>
      </c>
      <c r="J25" s="169"/>
      <c r="K25" s="169"/>
    </row>
    <row r="26" spans="1:11" ht="20.25" customHeight="1">
      <c r="A26" s="202"/>
      <c r="B26" s="203"/>
      <c r="C26" s="203"/>
      <c r="D26" s="205"/>
      <c r="E26" s="201" t="s">
        <v>112</v>
      </c>
      <c r="F26" s="201"/>
      <c r="G26" s="201"/>
      <c r="H26" s="201"/>
      <c r="I26" s="18">
        <v>17800</v>
      </c>
      <c r="J26" s="169"/>
      <c r="K26" s="169"/>
    </row>
    <row r="27" spans="1:11" ht="15" customHeight="1">
      <c r="A27" s="206"/>
      <c r="B27" s="207"/>
      <c r="C27" s="207"/>
      <c r="D27" s="208"/>
      <c r="E27" s="200" t="s">
        <v>97</v>
      </c>
      <c r="F27" s="200"/>
      <c r="G27" s="200"/>
      <c r="H27" s="200"/>
      <c r="I27" s="18">
        <v>141846</v>
      </c>
      <c r="J27" s="169"/>
      <c r="K27" s="169"/>
    </row>
    <row r="28" spans="1:11" ht="12" customHeight="1">
      <c r="A28" s="209"/>
      <c r="B28" s="210"/>
      <c r="C28" s="210"/>
      <c r="D28" s="211"/>
      <c r="E28" s="200" t="s">
        <v>120</v>
      </c>
      <c r="F28" s="200"/>
      <c r="G28" s="200"/>
      <c r="H28" s="200"/>
      <c r="I28" s="18">
        <v>10000</v>
      </c>
      <c r="J28" s="169"/>
      <c r="K28" s="169"/>
    </row>
    <row r="29" spans="1:11" ht="11.25" customHeight="1">
      <c r="A29" s="206"/>
      <c r="B29" s="207"/>
      <c r="C29" s="207"/>
      <c r="D29" s="208"/>
      <c r="E29" s="200" t="s">
        <v>98</v>
      </c>
      <c r="F29" s="200"/>
      <c r="G29" s="200"/>
      <c r="H29" s="200"/>
      <c r="I29" s="18"/>
      <c r="J29" s="169"/>
      <c r="K29" s="169"/>
    </row>
    <row r="30" spans="1:11" ht="10.5" customHeight="1">
      <c r="A30" s="209"/>
      <c r="B30" s="210"/>
      <c r="C30" s="210"/>
      <c r="D30" s="211"/>
      <c r="E30" s="200" t="s">
        <v>121</v>
      </c>
      <c r="F30" s="200"/>
      <c r="G30" s="200"/>
      <c r="H30" s="200"/>
      <c r="I30" s="18">
        <v>10300</v>
      </c>
      <c r="J30" s="169"/>
      <c r="K30" s="169"/>
    </row>
    <row r="31" spans="1:11" ht="16.5" customHeight="1">
      <c r="A31" s="206"/>
      <c r="B31" s="207"/>
      <c r="C31" s="207"/>
      <c r="D31" s="208"/>
      <c r="E31" s="200" t="s">
        <v>105</v>
      </c>
      <c r="F31" s="200"/>
      <c r="G31" s="200"/>
      <c r="H31" s="200"/>
      <c r="I31" s="18"/>
      <c r="J31" s="169"/>
      <c r="K31" s="169"/>
    </row>
    <row r="32" spans="1:11" ht="15" customHeight="1">
      <c r="A32" s="209"/>
      <c r="B32" s="210"/>
      <c r="C32" s="210"/>
      <c r="D32" s="211"/>
      <c r="E32" s="200" t="s">
        <v>99</v>
      </c>
      <c r="F32" s="200"/>
      <c r="G32" s="200"/>
      <c r="H32" s="200"/>
      <c r="I32" s="18">
        <v>64500</v>
      </c>
      <c r="J32" s="169"/>
      <c r="K32" s="169"/>
    </row>
    <row r="33" spans="1:12" ht="15">
      <c r="A33" s="223" t="s">
        <v>17</v>
      </c>
      <c r="B33" s="224"/>
      <c r="C33" s="224"/>
      <c r="D33" s="224"/>
      <c r="E33" s="200" t="s">
        <v>29</v>
      </c>
      <c r="F33" s="200"/>
      <c r="G33" s="200"/>
      <c r="H33" s="200"/>
      <c r="I33" s="18">
        <v>89760.19</v>
      </c>
      <c r="J33" s="169"/>
      <c r="K33" s="169"/>
    </row>
    <row r="34" spans="1:12" ht="18">
      <c r="A34" s="116"/>
      <c r="B34" s="117"/>
      <c r="C34" s="119"/>
      <c r="D34" s="152">
        <v>47255.15</v>
      </c>
      <c r="E34" s="200" t="s">
        <v>30</v>
      </c>
      <c r="F34" s="200"/>
      <c r="G34" s="200"/>
      <c r="H34" s="200"/>
      <c r="I34" s="18">
        <v>9248</v>
      </c>
      <c r="J34" s="169"/>
      <c r="K34" s="169"/>
    </row>
    <row r="35" spans="1:12" ht="18">
      <c r="A35" s="116"/>
      <c r="B35" s="117"/>
      <c r="C35" s="119"/>
      <c r="D35" s="146"/>
      <c r="E35" s="200" t="s">
        <v>32</v>
      </c>
      <c r="F35" s="200"/>
      <c r="G35" s="200"/>
      <c r="H35" s="200"/>
      <c r="I35" s="18">
        <v>10945</v>
      </c>
      <c r="J35" s="169"/>
      <c r="K35" s="169"/>
    </row>
    <row r="36" spans="1:12" ht="15" customHeight="1">
      <c r="A36" s="116"/>
      <c r="B36" s="117"/>
      <c r="C36" s="119"/>
      <c r="D36" s="146"/>
      <c r="E36" s="200" t="s">
        <v>33</v>
      </c>
      <c r="F36" s="200"/>
      <c r="G36" s="200"/>
      <c r="H36" s="200"/>
      <c r="I36" s="18">
        <v>7217</v>
      </c>
      <c r="J36" s="169"/>
      <c r="K36" s="169"/>
    </row>
    <row r="37" spans="1:12" ht="16.5" customHeight="1">
      <c r="A37" s="116"/>
      <c r="B37" s="117"/>
      <c r="C37" s="119"/>
      <c r="D37" s="146"/>
      <c r="E37" s="200" t="s">
        <v>9</v>
      </c>
      <c r="F37" s="200"/>
      <c r="G37" s="200"/>
      <c r="H37" s="200"/>
      <c r="I37" s="18">
        <v>13593</v>
      </c>
      <c r="J37" s="169"/>
      <c r="K37" s="169"/>
    </row>
    <row r="38" spans="1:12" ht="14.25" customHeight="1">
      <c r="A38" s="116"/>
      <c r="B38" s="117"/>
      <c r="C38" s="254"/>
      <c r="D38" s="203"/>
      <c r="E38" s="200" t="s">
        <v>82</v>
      </c>
      <c r="F38" s="200"/>
      <c r="G38" s="200"/>
      <c r="H38" s="200"/>
      <c r="I38" s="18">
        <v>1845.05</v>
      </c>
      <c r="J38" s="169"/>
      <c r="K38" s="169"/>
      <c r="L38" s="118"/>
    </row>
    <row r="39" spans="1:12" ht="14.25" customHeight="1">
      <c r="A39" s="116"/>
      <c r="B39" s="117"/>
      <c r="C39" s="119"/>
      <c r="D39" s="148"/>
      <c r="E39" s="200" t="s">
        <v>101</v>
      </c>
      <c r="F39" s="200"/>
      <c r="G39" s="200"/>
      <c r="H39" s="200"/>
      <c r="I39" s="18"/>
      <c r="J39" s="169"/>
      <c r="K39" s="169"/>
    </row>
    <row r="40" spans="1:12" ht="12.75" customHeight="1">
      <c r="A40" s="116"/>
      <c r="B40" s="117"/>
      <c r="C40" s="119"/>
      <c r="D40" s="148"/>
      <c r="E40" s="225" t="s">
        <v>34</v>
      </c>
      <c r="F40" s="225"/>
      <c r="G40" s="225"/>
      <c r="H40" s="225"/>
      <c r="I40" s="150">
        <v>473799.01</v>
      </c>
      <c r="J40" s="169"/>
      <c r="K40" s="169"/>
    </row>
    <row r="41" spans="1:12" ht="13.5" customHeight="1">
      <c r="A41" s="136" t="s">
        <v>46</v>
      </c>
      <c r="B41" s="137"/>
      <c r="C41" s="137"/>
      <c r="D41" s="147"/>
      <c r="E41" s="217" t="s">
        <v>114</v>
      </c>
      <c r="F41" s="218"/>
      <c r="G41" s="218"/>
      <c r="H41" s="219"/>
      <c r="I41" s="18">
        <v>95725.69</v>
      </c>
      <c r="J41" s="169"/>
      <c r="K41" s="169"/>
    </row>
    <row r="42" spans="1:12" ht="15">
      <c r="A42" s="138" t="s">
        <v>107</v>
      </c>
      <c r="B42" s="139"/>
      <c r="C42" s="140"/>
      <c r="D42" s="152">
        <v>4271.68</v>
      </c>
      <c r="E42" s="200" t="s">
        <v>117</v>
      </c>
      <c r="F42" s="200"/>
      <c r="G42" s="200"/>
      <c r="H42" s="200"/>
      <c r="I42" s="18">
        <v>57678</v>
      </c>
      <c r="J42" s="169"/>
      <c r="K42" s="169"/>
    </row>
    <row r="43" spans="1:12" ht="15">
      <c r="A43" s="240" t="s">
        <v>108</v>
      </c>
      <c r="B43" s="241"/>
      <c r="C43" s="241"/>
      <c r="D43" s="161">
        <v>96306.07</v>
      </c>
      <c r="E43" s="200"/>
      <c r="F43" s="200"/>
      <c r="G43" s="200"/>
      <c r="H43" s="200"/>
      <c r="I43" s="18"/>
      <c r="J43" s="169"/>
      <c r="K43" s="169"/>
    </row>
    <row r="44" spans="1:12" ht="16.5" thickBot="1">
      <c r="A44" s="244" t="s">
        <v>87</v>
      </c>
      <c r="B44" s="245"/>
      <c r="C44" s="245"/>
      <c r="D44" s="162">
        <f>D34+D42+D43</f>
        <v>147832.90000000002</v>
      </c>
      <c r="E44" s="200" t="s">
        <v>48</v>
      </c>
      <c r="F44" s="200"/>
      <c r="G44" s="200"/>
      <c r="H44" s="200"/>
      <c r="I44" s="151"/>
      <c r="J44" s="165"/>
      <c r="K44" s="165"/>
    </row>
    <row r="45" spans="1:12" ht="16.5" thickBot="1">
      <c r="A45" s="242" t="s">
        <v>88</v>
      </c>
      <c r="B45" s="243"/>
      <c r="C45" s="243"/>
      <c r="D45" s="163">
        <f>D19+D44</f>
        <v>2776660.2800000003</v>
      </c>
      <c r="E45" s="200" t="s">
        <v>100</v>
      </c>
      <c r="F45" s="200"/>
      <c r="G45" s="200"/>
      <c r="H45" s="200"/>
      <c r="I45" s="151">
        <v>69931</v>
      </c>
      <c r="J45" s="165"/>
      <c r="K45" s="165"/>
    </row>
    <row r="46" spans="1:12" ht="18.75" thickBot="1">
      <c r="A46" s="122"/>
      <c r="B46" s="121"/>
      <c r="C46" s="121"/>
      <c r="D46" s="123"/>
      <c r="E46" s="226" t="s">
        <v>1</v>
      </c>
      <c r="F46" s="227"/>
      <c r="G46" s="227"/>
      <c r="H46" s="227"/>
      <c r="I46" s="144">
        <f>SUM(I6:I45)</f>
        <v>2727402.77</v>
      </c>
      <c r="J46" s="165">
        <f>SUM(J6:J45)</f>
        <v>1444993.74</v>
      </c>
      <c r="K46" s="165">
        <f>SUM(J46)</f>
        <v>1444993.74</v>
      </c>
    </row>
    <row r="47" spans="1:12" ht="18">
      <c r="A47" s="124"/>
      <c r="B47" s="120"/>
      <c r="C47" s="120"/>
      <c r="D47" s="125" t="s">
        <v>122</v>
      </c>
      <c r="E47" s="120"/>
      <c r="F47" s="120"/>
      <c r="G47" s="172">
        <f>F3+D45-I46</f>
        <v>58297.550000000279</v>
      </c>
      <c r="H47" s="120"/>
      <c r="I47" s="170"/>
      <c r="J47" s="120"/>
      <c r="K47" s="120"/>
    </row>
    <row r="48" spans="1:12" ht="18">
      <c r="A48" s="124"/>
      <c r="B48" s="132" t="s">
        <v>124</v>
      </c>
      <c r="C48" s="132"/>
      <c r="D48" s="132"/>
      <c r="E48" s="132"/>
      <c r="F48" s="132"/>
      <c r="G48" s="132"/>
      <c r="H48" s="132"/>
      <c r="I48" s="132"/>
      <c r="J48" s="120"/>
      <c r="K48" s="120"/>
    </row>
    <row r="49" spans="1:13" ht="18">
      <c r="A49" s="120"/>
      <c r="B49" s="57" t="s">
        <v>123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</row>
    <row r="50" spans="1:13" ht="18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</row>
    <row r="51" spans="1:13">
      <c r="A51" t="s">
        <v>89</v>
      </c>
    </row>
  </sheetData>
  <mergeCells count="80">
    <mergeCell ref="E38:H38"/>
    <mergeCell ref="E36:H36"/>
    <mergeCell ref="C38:D38"/>
    <mergeCell ref="A5:D5"/>
    <mergeCell ref="E5:I5"/>
    <mergeCell ref="A6:D6"/>
    <mergeCell ref="E14:H14"/>
    <mergeCell ref="A8:C8"/>
    <mergeCell ref="A12:C12"/>
    <mergeCell ref="A13:C13"/>
    <mergeCell ref="A9:C9"/>
    <mergeCell ref="E8:H8"/>
    <mergeCell ref="E12:H12"/>
    <mergeCell ref="A1:I2"/>
    <mergeCell ref="E45:H45"/>
    <mergeCell ref="A7:C7"/>
    <mergeCell ref="A43:C43"/>
    <mergeCell ref="A45:C45"/>
    <mergeCell ref="A44:C44"/>
    <mergeCell ref="E44:H44"/>
    <mergeCell ref="E31:H31"/>
    <mergeCell ref="A24:D24"/>
    <mergeCell ref="A25:D25"/>
    <mergeCell ref="I3:K3"/>
    <mergeCell ref="J8:K8"/>
    <mergeCell ref="J9:K9"/>
    <mergeCell ref="J10:K10"/>
    <mergeCell ref="J6:K6"/>
    <mergeCell ref="J7:K7"/>
    <mergeCell ref="A33:D33"/>
    <mergeCell ref="E40:H40"/>
    <mergeCell ref="E46:H46"/>
    <mergeCell ref="E6:H6"/>
    <mergeCell ref="E9:H9"/>
    <mergeCell ref="E13:H13"/>
    <mergeCell ref="E42:H42"/>
    <mergeCell ref="E43:H43"/>
    <mergeCell ref="E7:H7"/>
    <mergeCell ref="E16:H16"/>
    <mergeCell ref="E41:H41"/>
    <mergeCell ref="E17:H17"/>
    <mergeCell ref="E39:H39"/>
    <mergeCell ref="E35:H35"/>
    <mergeCell ref="E27:H27"/>
    <mergeCell ref="E24:H24"/>
    <mergeCell ref="E25:H25"/>
    <mergeCell ref="E34:H34"/>
    <mergeCell ref="E29:H29"/>
    <mergeCell ref="E37:H37"/>
    <mergeCell ref="A17:C17"/>
    <mergeCell ref="A15:C15"/>
    <mergeCell ref="A16:C16"/>
    <mergeCell ref="A19:C19"/>
    <mergeCell ref="A10:C10"/>
    <mergeCell ref="E11:H11"/>
    <mergeCell ref="E10:H10"/>
    <mergeCell ref="A14:C14"/>
    <mergeCell ref="E15:H15"/>
    <mergeCell ref="A31:D32"/>
    <mergeCell ref="A29:D30"/>
    <mergeCell ref="A27:D28"/>
    <mergeCell ref="A26:D26"/>
    <mergeCell ref="E19:H19"/>
    <mergeCell ref="A23:D23"/>
    <mergeCell ref="E20:H20"/>
    <mergeCell ref="A22:D22"/>
    <mergeCell ref="A20:D20"/>
    <mergeCell ref="A18:C18"/>
    <mergeCell ref="E28:H28"/>
    <mergeCell ref="E22:H22"/>
    <mergeCell ref="E26:H26"/>
    <mergeCell ref="A21:D21"/>
    <mergeCell ref="E18:H18"/>
    <mergeCell ref="J11:K11"/>
    <mergeCell ref="J13:K13"/>
    <mergeCell ref="E30:H30"/>
    <mergeCell ref="E32:H32"/>
    <mergeCell ref="E33:H33"/>
    <mergeCell ref="E21:H21"/>
    <mergeCell ref="E23:H23"/>
  </mergeCells>
  <phoneticPr fontId="0" type="noConversion"/>
  <pageMargins left="0" right="0" top="0" bottom="0" header="0.51181102362204722" footer="0.51181102362204722"/>
  <pageSetup paperSize="9" scale="8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workbookViewId="0">
      <selection activeCell="I16" sqref="I16"/>
    </sheetView>
  </sheetViews>
  <sheetFormatPr defaultRowHeight="12.75"/>
  <cols>
    <col min="1" max="1" width="20.140625" customWidth="1"/>
    <col min="2" max="2" width="14.85546875" customWidth="1"/>
    <col min="4" max="4" width="24.42578125" customWidth="1"/>
    <col min="6" max="6" width="19" customWidth="1"/>
    <col min="7" max="7" width="13.85546875" customWidth="1"/>
    <col min="9" max="9" width="22.140625" customWidth="1"/>
  </cols>
  <sheetData>
    <row r="1" spans="1:9" ht="24" thickBot="1">
      <c r="A1" s="61"/>
      <c r="B1" s="61"/>
      <c r="C1" s="61"/>
      <c r="D1" s="61"/>
      <c r="E1" s="61"/>
      <c r="F1" s="61"/>
      <c r="G1" s="61"/>
      <c r="H1" s="61"/>
      <c r="I1" s="61"/>
    </row>
    <row r="2" spans="1:9" ht="23.25">
      <c r="A2" s="62"/>
      <c r="B2" s="63" t="s">
        <v>53</v>
      </c>
      <c r="C2" s="63"/>
      <c r="D2" s="63"/>
      <c r="E2" s="63"/>
      <c r="F2" s="63"/>
      <c r="G2" s="63"/>
      <c r="H2" s="63"/>
      <c r="I2" s="64"/>
    </row>
    <row r="3" spans="1:9" ht="24" thickBot="1">
      <c r="A3" s="65"/>
      <c r="B3" s="66"/>
      <c r="C3" s="66"/>
      <c r="D3" s="257" t="s">
        <v>80</v>
      </c>
      <c r="E3" s="257"/>
      <c r="F3" s="257"/>
      <c r="G3" s="66"/>
      <c r="H3" s="66"/>
      <c r="I3" s="68"/>
    </row>
    <row r="4" spans="1:9" ht="24" thickBot="1">
      <c r="A4" s="65" t="s">
        <v>45</v>
      </c>
      <c r="B4" s="66"/>
      <c r="C4" s="66"/>
      <c r="D4" s="67"/>
      <c r="E4" s="67"/>
      <c r="F4" s="69">
        <v>45250.46</v>
      </c>
      <c r="G4" s="66"/>
      <c r="H4" s="66"/>
      <c r="I4" s="68"/>
    </row>
    <row r="5" spans="1:9" ht="24" thickBot="1">
      <c r="A5" s="65"/>
      <c r="B5" s="66"/>
      <c r="C5" s="66" t="s">
        <v>40</v>
      </c>
      <c r="D5" s="67"/>
      <c r="E5" s="67"/>
      <c r="F5" s="70"/>
      <c r="G5" s="66"/>
      <c r="H5" s="66"/>
      <c r="I5" s="68"/>
    </row>
    <row r="6" spans="1:9" ht="24" thickBot="1">
      <c r="A6" s="65" t="s">
        <v>86</v>
      </c>
      <c r="B6" s="66"/>
      <c r="C6" s="66"/>
      <c r="D6" s="67"/>
      <c r="E6" s="67"/>
      <c r="F6" s="67"/>
      <c r="G6" s="66"/>
      <c r="H6" s="66"/>
      <c r="I6" s="68"/>
    </row>
    <row r="7" spans="1:9" ht="24" thickBot="1">
      <c r="A7" s="258" t="s">
        <v>12</v>
      </c>
      <c r="B7" s="259"/>
      <c r="C7" s="259"/>
      <c r="D7" s="259"/>
      <c r="E7" s="258" t="s">
        <v>13</v>
      </c>
      <c r="F7" s="259"/>
      <c r="G7" s="259"/>
      <c r="H7" s="259"/>
      <c r="I7" s="260"/>
    </row>
    <row r="8" spans="1:9" ht="23.25">
      <c r="A8" s="261" t="s">
        <v>14</v>
      </c>
      <c r="B8" s="262"/>
      <c r="C8" s="262"/>
      <c r="D8" s="263"/>
      <c r="E8" s="71" t="s">
        <v>22</v>
      </c>
      <c r="F8" s="72"/>
      <c r="G8" s="73"/>
      <c r="H8" s="74"/>
      <c r="I8" s="75">
        <v>1091090.18</v>
      </c>
    </row>
    <row r="9" spans="1:9" ht="23.25">
      <c r="A9" s="76" t="s">
        <v>3</v>
      </c>
      <c r="B9" s="77"/>
      <c r="C9" s="78"/>
      <c r="D9" s="79">
        <v>1763206.59</v>
      </c>
      <c r="E9" s="76"/>
      <c r="F9" s="80"/>
      <c r="G9" s="77"/>
      <c r="H9" s="78"/>
      <c r="I9" s="81"/>
    </row>
    <row r="10" spans="1:9" ht="23.25">
      <c r="A10" s="76" t="s">
        <v>4</v>
      </c>
      <c r="B10" s="77"/>
      <c r="C10" s="78"/>
      <c r="D10" s="82">
        <v>977008.17</v>
      </c>
      <c r="E10" s="76" t="s">
        <v>23</v>
      </c>
      <c r="F10" s="80"/>
      <c r="G10" s="77"/>
      <c r="H10" s="78"/>
      <c r="I10" s="81">
        <v>996710.66</v>
      </c>
    </row>
    <row r="11" spans="1:9" ht="23.25">
      <c r="A11" s="76" t="s">
        <v>6</v>
      </c>
      <c r="B11" s="77"/>
      <c r="C11" s="78"/>
      <c r="D11" s="82">
        <v>794188.86</v>
      </c>
      <c r="E11" s="76" t="s">
        <v>59</v>
      </c>
      <c r="F11" s="80"/>
      <c r="G11" s="77"/>
      <c r="H11" s="78"/>
      <c r="I11" s="81">
        <v>48009.120000000003</v>
      </c>
    </row>
    <row r="12" spans="1:9" ht="23.25">
      <c r="A12" s="76" t="s">
        <v>0</v>
      </c>
      <c r="B12" s="77"/>
      <c r="C12" s="78"/>
      <c r="D12" s="82">
        <v>233343.90299999999</v>
      </c>
      <c r="E12" s="76" t="s">
        <v>24</v>
      </c>
      <c r="F12" s="80"/>
      <c r="G12" s="77"/>
      <c r="H12" s="78"/>
      <c r="I12" s="81">
        <v>17462.64</v>
      </c>
    </row>
    <row r="13" spans="1:9" ht="23.25">
      <c r="A13" s="76" t="s">
        <v>5</v>
      </c>
      <c r="B13" s="77"/>
      <c r="C13" s="78"/>
      <c r="D13" s="82">
        <v>204486.79</v>
      </c>
      <c r="E13" s="76" t="s">
        <v>25</v>
      </c>
      <c r="F13" s="80"/>
      <c r="G13" s="77"/>
      <c r="H13" s="78"/>
      <c r="I13" s="81">
        <v>187024.32</v>
      </c>
    </row>
    <row r="14" spans="1:9" ht="23.25">
      <c r="A14" s="76" t="s">
        <v>15</v>
      </c>
      <c r="B14" s="77"/>
      <c r="C14" s="78"/>
      <c r="D14" s="82">
        <v>509281.12</v>
      </c>
      <c r="E14" s="76" t="s">
        <v>60</v>
      </c>
      <c r="F14" s="80"/>
      <c r="G14" s="77"/>
      <c r="H14" s="78"/>
      <c r="I14" s="81">
        <v>47893.919999999998</v>
      </c>
    </row>
    <row r="15" spans="1:9" ht="23.25">
      <c r="A15" s="76" t="s">
        <v>16</v>
      </c>
      <c r="B15" s="77"/>
      <c r="C15" s="78"/>
      <c r="D15" s="82">
        <v>581201.84</v>
      </c>
      <c r="E15" s="76" t="s">
        <v>26</v>
      </c>
      <c r="F15" s="80"/>
      <c r="G15" s="77"/>
      <c r="H15" s="78"/>
      <c r="I15" s="81">
        <v>225076.17</v>
      </c>
    </row>
    <row r="16" spans="1:9" ht="23.25">
      <c r="A16" s="76"/>
      <c r="B16" s="77"/>
      <c r="C16" s="78"/>
      <c r="D16" s="82"/>
      <c r="E16" s="76" t="s">
        <v>27</v>
      </c>
      <c r="F16" s="80"/>
      <c r="G16" s="77"/>
      <c r="H16" s="78"/>
      <c r="I16" s="81">
        <v>428920</v>
      </c>
    </row>
    <row r="17" spans="1:9" ht="23.25">
      <c r="A17" s="76" t="s">
        <v>7</v>
      </c>
      <c r="B17" s="77"/>
      <c r="C17" s="78"/>
      <c r="D17" s="82"/>
      <c r="E17" s="76" t="s">
        <v>61</v>
      </c>
      <c r="F17" s="80"/>
      <c r="G17" s="77"/>
      <c r="H17" s="78"/>
      <c r="I17" s="81">
        <v>7100</v>
      </c>
    </row>
    <row r="18" spans="1:9" ht="23.25">
      <c r="A18" s="76" t="s">
        <v>8</v>
      </c>
      <c r="B18" s="77"/>
      <c r="C18" s="78"/>
      <c r="D18" s="82"/>
      <c r="E18" s="76" t="s">
        <v>63</v>
      </c>
      <c r="F18" s="80"/>
      <c r="G18" s="77"/>
      <c r="H18" s="78"/>
      <c r="I18" s="81">
        <v>232403.39</v>
      </c>
    </row>
    <row r="19" spans="1:9" ht="23.25">
      <c r="A19" s="76" t="s">
        <v>18</v>
      </c>
      <c r="B19" s="80"/>
      <c r="C19" s="80"/>
      <c r="D19" s="82">
        <v>404352.58</v>
      </c>
      <c r="E19" s="76" t="s">
        <v>47</v>
      </c>
      <c r="F19" s="80"/>
      <c r="G19" s="77"/>
      <c r="H19" s="78"/>
      <c r="I19" s="81">
        <v>60000</v>
      </c>
    </row>
    <row r="20" spans="1:9" ht="23.25">
      <c r="A20" s="83" t="s">
        <v>39</v>
      </c>
      <c r="B20" s="80"/>
      <c r="C20" s="80"/>
      <c r="D20" s="84">
        <f>SUM(D9:D19)</f>
        <v>5467069.8530000001</v>
      </c>
      <c r="E20" s="76" t="s">
        <v>81</v>
      </c>
      <c r="F20" s="80"/>
      <c r="G20" s="77"/>
      <c r="H20" s="78"/>
      <c r="I20" s="81">
        <v>432536.82</v>
      </c>
    </row>
    <row r="21" spans="1:9" ht="23.25">
      <c r="A21" s="264"/>
      <c r="B21" s="265"/>
      <c r="C21" s="265"/>
      <c r="D21" s="266"/>
      <c r="E21" s="76"/>
      <c r="F21" s="80"/>
      <c r="G21" s="77"/>
      <c r="H21" s="78"/>
      <c r="I21" s="81"/>
    </row>
    <row r="22" spans="1:9" ht="23.25">
      <c r="A22" s="85"/>
      <c r="B22" s="86"/>
      <c r="C22" s="87"/>
      <c r="D22" s="88"/>
      <c r="E22" s="76" t="s">
        <v>83</v>
      </c>
      <c r="F22" s="80"/>
      <c r="G22" s="77"/>
      <c r="H22" s="78"/>
      <c r="I22" s="81">
        <v>14663</v>
      </c>
    </row>
    <row r="23" spans="1:9" ht="23.25">
      <c r="A23" s="71"/>
      <c r="B23" s="73"/>
      <c r="C23" s="74"/>
      <c r="D23" s="89"/>
      <c r="E23" s="76" t="s">
        <v>66</v>
      </c>
      <c r="F23" s="80"/>
      <c r="G23" s="77"/>
      <c r="H23" s="78"/>
      <c r="I23" s="81">
        <v>30495</v>
      </c>
    </row>
    <row r="24" spans="1:9" ht="23.25">
      <c r="A24" s="90"/>
      <c r="B24" s="91"/>
      <c r="C24" s="92"/>
      <c r="D24" s="93"/>
      <c r="E24" s="76" t="s">
        <v>68</v>
      </c>
      <c r="F24" s="80"/>
      <c r="G24" s="77"/>
      <c r="H24" s="78"/>
      <c r="I24" s="81">
        <v>1033.42</v>
      </c>
    </row>
    <row r="25" spans="1:9" ht="23.25">
      <c r="A25" s="90"/>
      <c r="B25" s="91"/>
      <c r="C25" s="92"/>
      <c r="D25" s="93"/>
      <c r="E25" s="76" t="s">
        <v>28</v>
      </c>
      <c r="F25" s="80"/>
      <c r="G25" s="77"/>
      <c r="H25" s="78"/>
      <c r="I25" s="81"/>
    </row>
    <row r="26" spans="1:9" ht="23.25">
      <c r="A26" s="85"/>
      <c r="B26" s="86"/>
      <c r="C26" s="87"/>
      <c r="D26" s="88"/>
      <c r="E26" s="76" t="s">
        <v>67</v>
      </c>
      <c r="F26" s="80"/>
      <c r="G26" s="77"/>
      <c r="H26" s="78"/>
      <c r="I26" s="81">
        <v>2000</v>
      </c>
    </row>
    <row r="27" spans="1:9" ht="23.25">
      <c r="A27" s="90"/>
      <c r="B27" s="91"/>
      <c r="C27" s="92"/>
      <c r="D27" s="94"/>
      <c r="E27" s="76" t="s">
        <v>70</v>
      </c>
      <c r="F27" s="80"/>
      <c r="G27" s="77"/>
      <c r="H27" s="78"/>
      <c r="I27" s="81">
        <v>13400</v>
      </c>
    </row>
    <row r="28" spans="1:9" ht="23.25">
      <c r="A28" s="76" t="s">
        <v>17</v>
      </c>
      <c r="B28" s="80"/>
      <c r="C28" s="80"/>
      <c r="D28" s="95"/>
      <c r="E28" s="76" t="s">
        <v>69</v>
      </c>
      <c r="F28" s="80"/>
      <c r="G28" s="77"/>
      <c r="H28" s="78"/>
      <c r="I28" s="81">
        <v>44000</v>
      </c>
    </row>
    <row r="29" spans="1:9" ht="23.25">
      <c r="A29" s="76" t="s">
        <v>55</v>
      </c>
      <c r="B29" s="77"/>
      <c r="C29" s="78"/>
      <c r="D29" s="82">
        <v>11732.81</v>
      </c>
      <c r="E29" s="76" t="s">
        <v>51</v>
      </c>
      <c r="F29" s="80"/>
      <c r="G29" s="77"/>
      <c r="H29" s="78"/>
      <c r="I29" s="81"/>
    </row>
    <row r="30" spans="1:9" ht="23.25">
      <c r="A30" s="76" t="s">
        <v>56</v>
      </c>
      <c r="B30" s="77"/>
      <c r="C30" s="78"/>
      <c r="D30" s="82">
        <v>20900.259999999998</v>
      </c>
      <c r="E30" s="76" t="s">
        <v>29</v>
      </c>
      <c r="F30" s="80"/>
      <c r="G30" s="77"/>
      <c r="H30" s="78"/>
      <c r="I30" s="81">
        <v>37122.6</v>
      </c>
    </row>
    <row r="31" spans="1:9" ht="23.25">
      <c r="A31" s="76" t="s">
        <v>57</v>
      </c>
      <c r="B31" s="77"/>
      <c r="C31" s="78"/>
      <c r="D31" s="82">
        <v>17296</v>
      </c>
      <c r="E31" s="76" t="s">
        <v>30</v>
      </c>
      <c r="F31" s="80"/>
      <c r="G31" s="77"/>
      <c r="H31" s="78"/>
      <c r="I31" s="81">
        <v>34643.43</v>
      </c>
    </row>
    <row r="32" spans="1:9" ht="23.25">
      <c r="A32" s="76" t="s">
        <v>58</v>
      </c>
      <c r="B32" s="77"/>
      <c r="C32" s="78"/>
      <c r="D32" s="82">
        <v>4381.95</v>
      </c>
      <c r="E32" s="76" t="s">
        <v>31</v>
      </c>
      <c r="F32" s="80"/>
      <c r="G32" s="77"/>
      <c r="H32" s="78"/>
      <c r="I32" s="81">
        <v>26176.79</v>
      </c>
    </row>
    <row r="33" spans="1:11" ht="23.25">
      <c r="A33" s="76" t="s">
        <v>75</v>
      </c>
      <c r="B33" s="77"/>
      <c r="C33" s="78"/>
      <c r="D33" s="82">
        <v>1400</v>
      </c>
      <c r="E33" s="76" t="s">
        <v>32</v>
      </c>
      <c r="F33" s="80"/>
      <c r="G33" s="77"/>
      <c r="H33" s="78"/>
      <c r="I33" s="81">
        <v>14595</v>
      </c>
    </row>
    <row r="34" spans="1:11" ht="23.25">
      <c r="A34" s="76" t="s">
        <v>76</v>
      </c>
      <c r="B34" s="77"/>
      <c r="C34" s="78"/>
      <c r="D34" s="82">
        <v>2400</v>
      </c>
      <c r="E34" s="76" t="s">
        <v>33</v>
      </c>
      <c r="F34" s="80"/>
      <c r="G34" s="77"/>
      <c r="H34" s="78"/>
      <c r="I34" s="81">
        <v>10135.52</v>
      </c>
    </row>
    <row r="35" spans="1:11" ht="23.25">
      <c r="A35" s="76" t="s">
        <v>77</v>
      </c>
      <c r="B35" s="77"/>
      <c r="C35" s="78"/>
      <c r="D35" s="82">
        <v>1000</v>
      </c>
      <c r="E35" s="76" t="s">
        <v>9</v>
      </c>
      <c r="F35" s="80"/>
      <c r="G35" s="77"/>
      <c r="H35" s="78"/>
      <c r="I35" s="81">
        <v>10765</v>
      </c>
    </row>
    <row r="36" spans="1:11" ht="23.25">
      <c r="A36" s="76" t="s">
        <v>78</v>
      </c>
      <c r="B36" s="77"/>
      <c r="C36" s="78"/>
      <c r="D36" s="82">
        <v>4445.88</v>
      </c>
      <c r="E36" s="76" t="s">
        <v>82</v>
      </c>
      <c r="F36" s="80"/>
      <c r="G36" s="77"/>
      <c r="H36" s="78"/>
      <c r="I36" s="81">
        <v>9432.34</v>
      </c>
    </row>
    <row r="37" spans="1:11" ht="23.25">
      <c r="A37" s="76"/>
      <c r="B37" s="77"/>
      <c r="C37" s="78"/>
      <c r="D37" s="82"/>
      <c r="E37" s="76" t="s">
        <v>2</v>
      </c>
      <c r="F37" s="80"/>
      <c r="G37" s="77"/>
      <c r="H37" s="78"/>
      <c r="I37" s="81"/>
    </row>
    <row r="38" spans="1:11" ht="23.25">
      <c r="A38" s="83" t="s">
        <v>39</v>
      </c>
      <c r="B38" s="77"/>
      <c r="C38" s="78"/>
      <c r="D38" s="84">
        <f>SUM(D29:D37)</f>
        <v>63556.899999999994</v>
      </c>
      <c r="E38" s="96" t="s">
        <v>11</v>
      </c>
      <c r="F38" s="80"/>
      <c r="G38" s="77"/>
      <c r="H38" s="78"/>
      <c r="I38" s="97"/>
    </row>
    <row r="39" spans="1:11" ht="23.25">
      <c r="A39" s="76"/>
      <c r="B39" s="77"/>
      <c r="C39" s="78"/>
      <c r="D39" s="84"/>
      <c r="E39" s="96" t="s">
        <v>71</v>
      </c>
      <c r="F39" s="80"/>
      <c r="G39" s="77"/>
      <c r="H39" s="78"/>
      <c r="I39" s="97"/>
      <c r="K39" s="60"/>
    </row>
    <row r="40" spans="1:11" ht="23.25">
      <c r="A40" s="76"/>
      <c r="B40" s="77"/>
      <c r="C40" s="78"/>
      <c r="D40" s="84"/>
      <c r="E40" s="96" t="s">
        <v>34</v>
      </c>
      <c r="F40" s="80"/>
      <c r="G40" s="77"/>
      <c r="H40" s="78"/>
      <c r="I40" s="97">
        <v>1084634.55</v>
      </c>
    </row>
    <row r="41" spans="1:11" ht="23.25">
      <c r="A41" s="255"/>
      <c r="B41" s="256"/>
      <c r="C41" s="78"/>
      <c r="D41" s="98"/>
      <c r="E41" s="96" t="s">
        <v>35</v>
      </c>
      <c r="F41" s="80"/>
      <c r="G41" s="77"/>
      <c r="H41" s="78"/>
      <c r="I41" s="97"/>
    </row>
    <row r="42" spans="1:11" ht="23.25">
      <c r="A42" s="255"/>
      <c r="B42" s="256"/>
      <c r="C42" s="78"/>
      <c r="D42" s="98"/>
      <c r="E42" s="76" t="s">
        <v>36</v>
      </c>
      <c r="F42" s="80"/>
      <c r="G42" s="77"/>
      <c r="H42" s="78"/>
      <c r="I42" s="97"/>
    </row>
    <row r="43" spans="1:11" ht="23.25">
      <c r="A43" s="76" t="s">
        <v>46</v>
      </c>
      <c r="B43" s="77"/>
      <c r="C43" s="78"/>
      <c r="D43" s="98">
        <v>29300</v>
      </c>
      <c r="E43" s="76" t="s">
        <v>37</v>
      </c>
      <c r="F43" s="80"/>
      <c r="G43" s="77"/>
      <c r="H43" s="78"/>
      <c r="I43" s="81">
        <v>489248.51</v>
      </c>
    </row>
    <row r="44" spans="1:11" ht="23.25">
      <c r="A44" s="76" t="s">
        <v>19</v>
      </c>
      <c r="B44" s="77"/>
      <c r="C44" s="78"/>
      <c r="D44" s="81"/>
      <c r="E44" s="76"/>
      <c r="F44" s="80"/>
      <c r="G44" s="77"/>
      <c r="H44" s="78"/>
      <c r="I44" s="81"/>
    </row>
    <row r="45" spans="1:11" ht="23.25">
      <c r="A45" s="85" t="s">
        <v>21</v>
      </c>
      <c r="B45" s="86"/>
      <c r="C45" s="87"/>
      <c r="D45" s="99">
        <v>37062.230000000003</v>
      </c>
      <c r="E45" s="80" t="s">
        <v>73</v>
      </c>
      <c r="F45" s="80"/>
      <c r="G45" s="77"/>
      <c r="H45" s="78"/>
      <c r="I45" s="81">
        <v>-635.21</v>
      </c>
    </row>
    <row r="46" spans="1:11" ht="24" thickBot="1">
      <c r="A46" s="90"/>
      <c r="B46" s="93"/>
      <c r="C46" s="93"/>
      <c r="D46" s="100"/>
      <c r="E46" s="88" t="s">
        <v>48</v>
      </c>
      <c r="F46" s="88"/>
      <c r="G46" s="86"/>
      <c r="H46" s="87"/>
      <c r="I46" s="101">
        <v>37262.230000000003</v>
      </c>
    </row>
    <row r="47" spans="1:11" ht="24" thickBot="1">
      <c r="A47" s="102" t="s">
        <v>20</v>
      </c>
      <c r="B47" s="103"/>
      <c r="C47" s="103"/>
      <c r="D47" s="104">
        <f>D20+D38+D43+D45</f>
        <v>5596988.9830000009</v>
      </c>
      <c r="E47" s="85"/>
      <c r="F47" s="88"/>
      <c r="G47" s="86"/>
      <c r="H47" s="87"/>
      <c r="I47" s="101"/>
    </row>
    <row r="48" spans="1:11" ht="24" thickBot="1">
      <c r="A48" s="105"/>
      <c r="B48" s="93"/>
      <c r="C48" s="93"/>
      <c r="D48" s="106"/>
      <c r="E48" s="107" t="s">
        <v>1</v>
      </c>
      <c r="F48" s="103"/>
      <c r="G48" s="108"/>
      <c r="H48" s="109"/>
      <c r="I48" s="104">
        <f>SUM(I8:I47)</f>
        <v>5633199.4000000004</v>
      </c>
    </row>
    <row r="49" spans="1:9" ht="23.25">
      <c r="A49" s="110" t="s">
        <v>38</v>
      </c>
      <c r="B49" s="93"/>
      <c r="C49" s="93"/>
      <c r="D49" s="93"/>
      <c r="E49" s="63"/>
      <c r="F49" s="93"/>
      <c r="G49" s="93"/>
      <c r="H49" s="93"/>
      <c r="I49" s="111"/>
    </row>
    <row r="50" spans="1:9" ht="23.25">
      <c r="A50" s="110" t="s">
        <v>79</v>
      </c>
      <c r="B50" s="61"/>
      <c r="C50" s="61"/>
      <c r="D50" s="112">
        <f>F4+D47-I48</f>
        <v>9040.043000000529</v>
      </c>
      <c r="E50" s="61"/>
      <c r="F50" s="61"/>
      <c r="G50" s="61"/>
      <c r="H50" s="61"/>
      <c r="I50" s="113"/>
    </row>
    <row r="51" spans="1:9" ht="23.25">
      <c r="A51" s="110"/>
      <c r="B51" s="61"/>
      <c r="C51" s="61"/>
      <c r="D51" s="114"/>
      <c r="E51" s="61"/>
      <c r="F51" s="61"/>
      <c r="G51" s="61"/>
      <c r="H51" s="61"/>
      <c r="I51" s="113"/>
    </row>
    <row r="52" spans="1:9" ht="23.25">
      <c r="A52" s="110" t="s">
        <v>84</v>
      </c>
      <c r="B52" s="115" t="s">
        <v>85</v>
      </c>
      <c r="C52" s="61"/>
      <c r="D52" s="61"/>
      <c r="E52" s="61"/>
      <c r="F52" s="61"/>
      <c r="G52" s="61"/>
      <c r="H52" s="61"/>
      <c r="I52" s="61"/>
    </row>
    <row r="53" spans="1:9" ht="23.25">
      <c r="A53" s="61"/>
      <c r="B53" s="61"/>
      <c r="C53" s="61"/>
      <c r="D53" s="61" t="s">
        <v>74</v>
      </c>
      <c r="E53" s="61"/>
      <c r="F53" s="61"/>
      <c r="G53" s="61"/>
      <c r="H53" s="61"/>
      <c r="I53" s="61"/>
    </row>
    <row r="54" spans="1:9" ht="23.25">
      <c r="A54" s="61"/>
      <c r="B54" s="61"/>
      <c r="C54" s="61"/>
      <c r="D54" s="61"/>
      <c r="E54" s="61"/>
      <c r="F54" s="61"/>
      <c r="G54" s="61"/>
      <c r="H54" s="61"/>
      <c r="I54" s="61"/>
    </row>
  </sheetData>
  <mergeCells count="7">
    <mergeCell ref="A42:B42"/>
    <mergeCell ref="D3:F3"/>
    <mergeCell ref="A7:D7"/>
    <mergeCell ref="E7:I7"/>
    <mergeCell ref="A8:D8"/>
    <mergeCell ref="A21:D21"/>
    <mergeCell ref="A41:B41"/>
  </mergeCells>
  <phoneticPr fontId="0" type="noConversion"/>
  <pageMargins left="0.25" right="0.25" top="0.75" bottom="0.75" header="0.3" footer="0.3"/>
  <pageSetup paperSize="9" scale="60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tabSelected="1" topLeftCell="A2" workbookViewId="0">
      <selection activeCell="M20" sqref="M20"/>
    </sheetView>
  </sheetViews>
  <sheetFormatPr defaultRowHeight="12.75"/>
  <cols>
    <col min="4" max="4" width="13.42578125" customWidth="1"/>
    <col min="6" max="6" width="17.85546875" customWidth="1"/>
    <col min="7" max="7" width="17.140625" customWidth="1"/>
    <col min="9" max="9" width="12.140625" customWidth="1"/>
    <col min="10" max="10" width="16.85546875" customWidth="1"/>
    <col min="11" max="11" width="17.140625" hidden="1" customWidth="1"/>
  </cols>
  <sheetData>
    <row r="1" spans="1:13" ht="13.5" thickBot="1"/>
    <row r="2" spans="1:13" ht="15">
      <c r="A2" s="236" t="s">
        <v>53</v>
      </c>
      <c r="B2" s="237"/>
      <c r="C2" s="237"/>
      <c r="D2" s="237"/>
      <c r="E2" s="237"/>
      <c r="F2" s="237"/>
      <c r="G2" s="237"/>
      <c r="H2" s="237"/>
      <c r="I2" s="237"/>
      <c r="J2" s="126"/>
      <c r="K2" s="127"/>
    </row>
    <row r="3" spans="1:13" ht="15.75" thickBot="1">
      <c r="A3" s="238"/>
      <c r="B3" s="239"/>
      <c r="C3" s="239"/>
      <c r="D3" s="239"/>
      <c r="E3" s="239"/>
      <c r="F3" s="239"/>
      <c r="G3" s="239"/>
      <c r="H3" s="239"/>
      <c r="I3" s="239"/>
      <c r="J3" s="128"/>
      <c r="K3" s="129"/>
    </row>
    <row r="4" spans="1:13" ht="15.75">
      <c r="A4" s="133" t="s">
        <v>106</v>
      </c>
      <c r="B4" s="134"/>
      <c r="C4" s="134"/>
      <c r="D4" s="135"/>
      <c r="E4" s="135"/>
      <c r="F4" s="130" t="s">
        <v>128</v>
      </c>
      <c r="G4" s="131"/>
      <c r="H4" s="131"/>
      <c r="I4" s="181"/>
      <c r="J4" s="181"/>
      <c r="K4" s="182"/>
    </row>
    <row r="5" spans="1:13" ht="15.75">
      <c r="A5" s="132" t="s">
        <v>102</v>
      </c>
      <c r="B5" s="132"/>
      <c r="C5" s="132"/>
      <c r="D5" s="132"/>
      <c r="E5" s="132"/>
      <c r="F5" s="132"/>
      <c r="G5" s="132"/>
      <c r="H5" s="132"/>
      <c r="I5" s="141"/>
      <c r="J5" s="178" t="s">
        <v>129</v>
      </c>
      <c r="K5" s="132"/>
    </row>
    <row r="6" spans="1:13" ht="18.75" thickBot="1">
      <c r="A6" s="246" t="s">
        <v>12</v>
      </c>
      <c r="B6" s="247"/>
      <c r="C6" s="247"/>
      <c r="D6" s="247"/>
      <c r="E6" s="248" t="s">
        <v>13</v>
      </c>
      <c r="F6" s="249"/>
      <c r="G6" s="249"/>
      <c r="H6" s="249"/>
      <c r="I6" s="249"/>
      <c r="J6" s="179"/>
      <c r="K6" s="180" t="s">
        <v>110</v>
      </c>
      <c r="M6" s="175"/>
    </row>
    <row r="7" spans="1:13" ht="18">
      <c r="A7" s="251" t="s">
        <v>14</v>
      </c>
      <c r="B7" s="252"/>
      <c r="C7" s="252"/>
      <c r="D7" s="253"/>
      <c r="E7" s="228" t="s">
        <v>90</v>
      </c>
      <c r="F7" s="229"/>
      <c r="G7" s="229"/>
      <c r="H7" s="230"/>
      <c r="I7" s="176">
        <v>565869.24</v>
      </c>
      <c r="J7" s="267">
        <v>1376021.19</v>
      </c>
      <c r="K7" s="267"/>
      <c r="M7" s="175"/>
    </row>
    <row r="8" spans="1:13">
      <c r="A8" s="204" t="s">
        <v>3</v>
      </c>
      <c r="B8" s="204"/>
      <c r="C8" s="204"/>
      <c r="D8" s="171">
        <v>1165430.1599999999</v>
      </c>
      <c r="E8" s="200" t="s">
        <v>92</v>
      </c>
      <c r="F8" s="200"/>
      <c r="G8" s="200"/>
      <c r="H8" s="200"/>
      <c r="I8" s="177">
        <v>32006.080000000002</v>
      </c>
      <c r="J8" s="267"/>
      <c r="K8" s="267"/>
      <c r="M8" s="175"/>
    </row>
    <row r="9" spans="1:13">
      <c r="A9" s="204" t="s">
        <v>4</v>
      </c>
      <c r="B9" s="204"/>
      <c r="C9" s="204"/>
      <c r="D9" s="153">
        <v>655446.76</v>
      </c>
      <c r="E9" s="200" t="s">
        <v>6</v>
      </c>
      <c r="F9" s="200"/>
      <c r="G9" s="200"/>
      <c r="H9" s="200"/>
      <c r="I9" s="18">
        <v>521258.32</v>
      </c>
      <c r="J9" s="267">
        <v>159941.44</v>
      </c>
      <c r="K9" s="267"/>
    </row>
    <row r="10" spans="1:13">
      <c r="A10" s="204" t="s">
        <v>6</v>
      </c>
      <c r="B10" s="204"/>
      <c r="C10" s="204"/>
      <c r="D10" s="153">
        <v>534524.63</v>
      </c>
      <c r="E10" s="200" t="s">
        <v>24</v>
      </c>
      <c r="F10" s="200"/>
      <c r="G10" s="200"/>
      <c r="H10" s="200"/>
      <c r="I10" s="18">
        <v>12606.53</v>
      </c>
      <c r="J10" s="267"/>
      <c r="K10" s="267"/>
    </row>
    <row r="11" spans="1:13">
      <c r="A11" s="204" t="s">
        <v>0</v>
      </c>
      <c r="B11" s="204"/>
      <c r="C11" s="204"/>
      <c r="D11" s="153">
        <v>142262.94</v>
      </c>
      <c r="E11" s="200" t="s">
        <v>25</v>
      </c>
      <c r="F11" s="200"/>
      <c r="G11" s="200"/>
      <c r="H11" s="200"/>
      <c r="I11" s="18">
        <v>163878.57</v>
      </c>
      <c r="J11" s="267"/>
      <c r="K11" s="267"/>
    </row>
    <row r="12" spans="1:13">
      <c r="A12" s="154" t="s">
        <v>5</v>
      </c>
      <c r="B12" s="154"/>
      <c r="C12" s="154"/>
      <c r="D12" s="153">
        <v>136233.76999999999</v>
      </c>
      <c r="E12" s="200" t="s">
        <v>94</v>
      </c>
      <c r="F12" s="200"/>
      <c r="G12" s="200"/>
      <c r="H12" s="200"/>
      <c r="I12" s="18">
        <v>31929.279999999999</v>
      </c>
      <c r="J12" s="267"/>
      <c r="K12" s="267"/>
    </row>
    <row r="13" spans="1:13">
      <c r="A13" s="204" t="s">
        <v>15</v>
      </c>
      <c r="B13" s="204"/>
      <c r="C13" s="204"/>
      <c r="D13" s="153">
        <v>325002.31</v>
      </c>
      <c r="E13" s="200" t="s">
        <v>0</v>
      </c>
      <c r="F13" s="200"/>
      <c r="G13" s="200"/>
      <c r="H13" s="200"/>
      <c r="I13" s="18">
        <v>148283.76</v>
      </c>
      <c r="J13" s="167"/>
      <c r="K13" s="167"/>
    </row>
    <row r="14" spans="1:13">
      <c r="A14" s="204" t="s">
        <v>16</v>
      </c>
      <c r="B14" s="204"/>
      <c r="C14" s="204"/>
      <c r="D14" s="153">
        <v>363889.95</v>
      </c>
      <c r="E14" s="217" t="s">
        <v>95</v>
      </c>
      <c r="F14" s="218"/>
      <c r="G14" s="218"/>
      <c r="H14" s="219"/>
      <c r="I14" s="18">
        <v>35584</v>
      </c>
      <c r="J14" s="267"/>
      <c r="K14" s="267"/>
    </row>
    <row r="15" spans="1:13">
      <c r="A15" s="215"/>
      <c r="B15" s="215"/>
      <c r="C15" s="216"/>
      <c r="D15" s="153"/>
      <c r="E15" s="200" t="s">
        <v>96</v>
      </c>
      <c r="F15" s="200"/>
      <c r="G15" s="200"/>
      <c r="H15" s="200"/>
      <c r="I15" s="18">
        <v>88960</v>
      </c>
      <c r="J15" s="167"/>
      <c r="K15" s="167"/>
      <c r="L15" s="174"/>
    </row>
    <row r="16" spans="1:13" ht="18">
      <c r="A16" s="192"/>
      <c r="B16" s="193"/>
      <c r="C16" s="193"/>
      <c r="D16" s="155"/>
      <c r="E16" s="200" t="s">
        <v>139</v>
      </c>
      <c r="F16" s="200"/>
      <c r="G16" s="200"/>
      <c r="H16" s="200"/>
      <c r="I16" s="149">
        <v>41211</v>
      </c>
      <c r="J16" s="168"/>
      <c r="K16" s="167"/>
      <c r="L16" s="175"/>
    </row>
    <row r="17" spans="1:11" ht="18">
      <c r="A17" s="192"/>
      <c r="B17" s="193"/>
      <c r="C17" s="193"/>
      <c r="D17" s="155"/>
      <c r="E17" s="201" t="s">
        <v>109</v>
      </c>
      <c r="F17" s="201"/>
      <c r="G17" s="201"/>
      <c r="H17" s="201"/>
      <c r="I17" s="149">
        <v>208800</v>
      </c>
      <c r="J17" s="167"/>
      <c r="K17" s="167"/>
    </row>
    <row r="18" spans="1:11" ht="18">
      <c r="A18" s="183"/>
      <c r="B18" s="212"/>
      <c r="C18" s="212"/>
      <c r="D18" s="155"/>
      <c r="E18" s="200" t="s">
        <v>130</v>
      </c>
      <c r="F18" s="200"/>
      <c r="G18" s="200"/>
      <c r="H18" s="200"/>
      <c r="I18" s="18">
        <v>196000</v>
      </c>
      <c r="J18" s="167">
        <v>170889.85</v>
      </c>
      <c r="K18" s="167"/>
    </row>
    <row r="19" spans="1:11">
      <c r="A19" s="204" t="s">
        <v>18</v>
      </c>
      <c r="B19" s="204"/>
      <c r="C19" s="204"/>
      <c r="D19" s="152">
        <v>255051.44</v>
      </c>
      <c r="E19" s="200" t="s">
        <v>47</v>
      </c>
      <c r="F19" s="200"/>
      <c r="G19" s="200"/>
      <c r="H19" s="200"/>
      <c r="I19" s="18">
        <v>37000</v>
      </c>
      <c r="J19" s="167"/>
      <c r="K19" s="167"/>
    </row>
    <row r="20" spans="1:11" ht="18">
      <c r="A20" s="213" t="s">
        <v>39</v>
      </c>
      <c r="B20" s="213"/>
      <c r="C20" s="213"/>
      <c r="D20" s="156">
        <f>D8+D9+D10+D11+D12+D13+D14+D19</f>
        <v>3577841.96</v>
      </c>
      <c r="E20" s="200" t="s">
        <v>119</v>
      </c>
      <c r="F20" s="200"/>
      <c r="G20" s="200"/>
      <c r="H20" s="200"/>
      <c r="I20" s="18">
        <v>6000</v>
      </c>
      <c r="J20" s="167"/>
      <c r="K20" s="167"/>
    </row>
    <row r="21" spans="1:11" ht="18">
      <c r="A21" s="202"/>
      <c r="B21" s="203"/>
      <c r="C21" s="203"/>
      <c r="D21" s="203"/>
      <c r="E21" s="200" t="s">
        <v>118</v>
      </c>
      <c r="F21" s="200"/>
      <c r="G21" s="200"/>
      <c r="H21" s="200"/>
      <c r="I21" s="18">
        <v>18896</v>
      </c>
      <c r="J21" s="167"/>
      <c r="K21" s="167"/>
    </row>
    <row r="22" spans="1:11" ht="18">
      <c r="A22" s="202"/>
      <c r="B22" s="203"/>
      <c r="C22" s="203"/>
      <c r="D22" s="205"/>
      <c r="E22" s="200" t="s">
        <v>131</v>
      </c>
      <c r="F22" s="200"/>
      <c r="G22" s="200"/>
      <c r="H22" s="200"/>
      <c r="I22" s="18">
        <v>64948</v>
      </c>
      <c r="J22" s="168"/>
      <c r="K22" s="167"/>
    </row>
    <row r="23" spans="1:11" ht="18">
      <c r="A23" s="202"/>
      <c r="B23" s="203"/>
      <c r="C23" s="203"/>
      <c r="D23" s="205"/>
      <c r="E23" s="201" t="s">
        <v>132</v>
      </c>
      <c r="F23" s="201"/>
      <c r="G23" s="201"/>
      <c r="H23" s="201"/>
      <c r="I23" s="18">
        <v>13340</v>
      </c>
      <c r="J23" s="167"/>
      <c r="K23" s="167"/>
    </row>
    <row r="24" spans="1:11" ht="18">
      <c r="A24" s="202"/>
      <c r="B24" s="203"/>
      <c r="C24" s="203"/>
      <c r="D24" s="205"/>
      <c r="E24" s="201" t="s">
        <v>116</v>
      </c>
      <c r="F24" s="201"/>
      <c r="G24" s="201"/>
      <c r="H24" s="201"/>
      <c r="I24" s="18">
        <v>2000</v>
      </c>
      <c r="J24" s="169"/>
      <c r="K24" s="169"/>
    </row>
    <row r="25" spans="1:11" ht="18">
      <c r="A25" s="202"/>
      <c r="B25" s="203"/>
      <c r="C25" s="203"/>
      <c r="D25" s="205"/>
      <c r="E25" s="201" t="s">
        <v>133</v>
      </c>
      <c r="F25" s="201"/>
      <c r="G25" s="201"/>
      <c r="H25" s="201"/>
      <c r="I25" s="18">
        <v>13000</v>
      </c>
      <c r="J25" s="169"/>
      <c r="K25" s="169"/>
    </row>
    <row r="26" spans="1:11" ht="18">
      <c r="A26" s="202"/>
      <c r="B26" s="203"/>
      <c r="C26" s="203"/>
      <c r="D26" s="205"/>
      <c r="E26" s="220" t="s">
        <v>134</v>
      </c>
      <c r="F26" s="221"/>
      <c r="G26" s="221"/>
      <c r="H26" s="222"/>
      <c r="I26" s="18">
        <v>10000</v>
      </c>
      <c r="J26" s="169"/>
      <c r="K26" s="169"/>
    </row>
    <row r="27" spans="1:11" ht="18">
      <c r="A27" s="202"/>
      <c r="B27" s="203"/>
      <c r="C27" s="203"/>
      <c r="D27" s="205"/>
      <c r="E27" s="201" t="s">
        <v>135</v>
      </c>
      <c r="F27" s="201"/>
      <c r="G27" s="201"/>
      <c r="H27" s="201"/>
      <c r="I27" s="18">
        <v>17800</v>
      </c>
      <c r="J27" s="169"/>
      <c r="K27" s="169"/>
    </row>
    <row r="28" spans="1:11" ht="15">
      <c r="A28" s="206"/>
      <c r="B28" s="207"/>
      <c r="C28" s="207"/>
      <c r="D28" s="208"/>
      <c r="E28" s="200" t="s">
        <v>136</v>
      </c>
      <c r="F28" s="200"/>
      <c r="G28" s="200"/>
      <c r="H28" s="200"/>
      <c r="I28" s="18">
        <v>141846</v>
      </c>
      <c r="J28" s="167">
        <v>15654</v>
      </c>
      <c r="K28" s="169"/>
    </row>
    <row r="29" spans="1:11" ht="15">
      <c r="A29" s="209"/>
      <c r="B29" s="210"/>
      <c r="C29" s="210"/>
      <c r="D29" s="211"/>
      <c r="E29" s="200" t="s">
        <v>120</v>
      </c>
      <c r="F29" s="200"/>
      <c r="G29" s="200"/>
      <c r="H29" s="200"/>
      <c r="I29" s="18">
        <v>14000</v>
      </c>
      <c r="J29" s="169"/>
      <c r="K29" s="169"/>
    </row>
    <row r="30" spans="1:11" ht="15">
      <c r="A30" s="206"/>
      <c r="B30" s="207"/>
      <c r="C30" s="207"/>
      <c r="D30" s="208"/>
      <c r="E30" s="200" t="s">
        <v>137</v>
      </c>
      <c r="F30" s="200"/>
      <c r="G30" s="200"/>
      <c r="H30" s="200"/>
      <c r="I30" s="18">
        <v>29219.24</v>
      </c>
      <c r="J30" s="169"/>
      <c r="K30" s="169"/>
    </row>
    <row r="31" spans="1:11" ht="15">
      <c r="A31" s="209"/>
      <c r="B31" s="210"/>
      <c r="C31" s="210"/>
      <c r="D31" s="211"/>
      <c r="E31" s="200" t="s">
        <v>121</v>
      </c>
      <c r="F31" s="200"/>
      <c r="G31" s="200"/>
      <c r="H31" s="200"/>
      <c r="I31" s="18">
        <v>13130</v>
      </c>
      <c r="J31" s="169"/>
      <c r="K31" s="169"/>
    </row>
    <row r="32" spans="1:11" ht="15">
      <c r="A32" s="206"/>
      <c r="B32" s="207"/>
      <c r="C32" s="207"/>
      <c r="D32" s="208"/>
      <c r="E32" s="200" t="s">
        <v>138</v>
      </c>
      <c r="F32" s="200"/>
      <c r="G32" s="200"/>
      <c r="H32" s="200"/>
      <c r="I32" s="18">
        <v>30000</v>
      </c>
      <c r="J32" s="167">
        <v>43943.8</v>
      </c>
      <c r="K32" s="169"/>
    </row>
    <row r="33" spans="1:11" ht="15">
      <c r="A33" s="209"/>
      <c r="B33" s="210"/>
      <c r="C33" s="210"/>
      <c r="D33" s="211"/>
      <c r="E33" s="200" t="s">
        <v>99</v>
      </c>
      <c r="F33" s="200"/>
      <c r="G33" s="200"/>
      <c r="H33" s="200"/>
      <c r="I33" s="18">
        <v>76500</v>
      </c>
      <c r="J33" s="169"/>
      <c r="K33" s="169"/>
    </row>
    <row r="34" spans="1:11" ht="15">
      <c r="A34" s="223" t="s">
        <v>17</v>
      </c>
      <c r="B34" s="224"/>
      <c r="C34" s="224"/>
      <c r="D34" s="224"/>
      <c r="E34" s="200" t="s">
        <v>29</v>
      </c>
      <c r="F34" s="200"/>
      <c r="G34" s="200"/>
      <c r="H34" s="200"/>
      <c r="I34" s="18">
        <v>102440.19</v>
      </c>
      <c r="J34" s="169"/>
      <c r="K34" s="169"/>
    </row>
    <row r="35" spans="1:11" ht="18">
      <c r="A35" s="116"/>
      <c r="B35" s="117"/>
      <c r="C35" s="119"/>
      <c r="D35" s="152">
        <v>71409.83</v>
      </c>
      <c r="E35" s="200" t="s">
        <v>30</v>
      </c>
      <c r="F35" s="200"/>
      <c r="G35" s="200"/>
      <c r="H35" s="200"/>
      <c r="I35" s="18">
        <v>12248</v>
      </c>
      <c r="J35" s="169"/>
      <c r="K35" s="169"/>
    </row>
    <row r="36" spans="1:11" ht="18">
      <c r="A36" s="116"/>
      <c r="B36" s="117"/>
      <c r="C36" s="119"/>
      <c r="D36" s="146"/>
      <c r="E36" s="200" t="s">
        <v>32</v>
      </c>
      <c r="F36" s="200"/>
      <c r="G36" s="200"/>
      <c r="H36" s="200"/>
      <c r="I36" s="18">
        <v>21739.360000000001</v>
      </c>
      <c r="J36" s="169"/>
      <c r="K36" s="169"/>
    </row>
    <row r="37" spans="1:11" ht="18">
      <c r="A37" s="116"/>
      <c r="B37" s="117"/>
      <c r="C37" s="119"/>
      <c r="D37" s="146"/>
      <c r="E37" s="200" t="s">
        <v>33</v>
      </c>
      <c r="F37" s="200"/>
      <c r="G37" s="200"/>
      <c r="H37" s="200"/>
      <c r="I37" s="18">
        <v>8315</v>
      </c>
      <c r="J37" s="169"/>
      <c r="K37" s="169"/>
    </row>
    <row r="38" spans="1:11" ht="18">
      <c r="A38" s="116"/>
      <c r="B38" s="117"/>
      <c r="C38" s="119"/>
      <c r="D38" s="146"/>
      <c r="E38" s="200" t="s">
        <v>9</v>
      </c>
      <c r="F38" s="200"/>
      <c r="G38" s="200"/>
      <c r="H38" s="200"/>
      <c r="I38" s="18">
        <v>14818</v>
      </c>
      <c r="J38" s="169"/>
      <c r="K38" s="169"/>
    </row>
    <row r="39" spans="1:11" ht="18">
      <c r="A39" s="116"/>
      <c r="B39" s="117"/>
      <c r="C39" s="254"/>
      <c r="D39" s="203"/>
      <c r="E39" s="200" t="s">
        <v>82</v>
      </c>
      <c r="F39" s="200"/>
      <c r="G39" s="200"/>
      <c r="H39" s="200"/>
      <c r="I39" s="18">
        <v>10223.43</v>
      </c>
      <c r="J39" s="169"/>
      <c r="K39" s="169"/>
    </row>
    <row r="40" spans="1:11" ht="18">
      <c r="A40" s="116"/>
      <c r="B40" s="117"/>
      <c r="C40" s="119"/>
      <c r="D40" s="148"/>
      <c r="E40" s="200" t="s">
        <v>142</v>
      </c>
      <c r="F40" s="200"/>
      <c r="G40" s="200"/>
      <c r="H40" s="200"/>
      <c r="I40" s="18">
        <v>75605</v>
      </c>
      <c r="J40" s="167">
        <v>280000</v>
      </c>
      <c r="K40" s="169"/>
    </row>
    <row r="41" spans="1:11" ht="18">
      <c r="A41" s="116"/>
      <c r="B41" s="117"/>
      <c r="C41" s="119"/>
      <c r="D41" s="148"/>
      <c r="E41" s="225" t="s">
        <v>34</v>
      </c>
      <c r="F41" s="225"/>
      <c r="G41" s="225"/>
      <c r="H41" s="225"/>
      <c r="I41" s="150">
        <v>632991.74</v>
      </c>
      <c r="J41" s="169"/>
      <c r="K41" s="169"/>
    </row>
    <row r="42" spans="1:11" ht="15.75">
      <c r="A42" s="136" t="s">
        <v>46</v>
      </c>
      <c r="B42" s="137"/>
      <c r="C42" s="137"/>
      <c r="D42" s="147"/>
      <c r="E42" s="217" t="s">
        <v>114</v>
      </c>
      <c r="F42" s="218"/>
      <c r="G42" s="218"/>
      <c r="H42" s="219"/>
      <c r="I42" s="18">
        <v>151105.23000000001</v>
      </c>
      <c r="J42" s="169"/>
      <c r="K42" s="169"/>
    </row>
    <row r="43" spans="1:11" ht="15">
      <c r="A43" s="138" t="s">
        <v>107</v>
      </c>
      <c r="B43" s="139"/>
      <c r="C43" s="140"/>
      <c r="D43" s="152">
        <v>4271.68</v>
      </c>
      <c r="E43" s="200" t="s">
        <v>117</v>
      </c>
      <c r="F43" s="200"/>
      <c r="G43" s="200"/>
      <c r="H43" s="200"/>
      <c r="I43" s="18">
        <v>57678</v>
      </c>
      <c r="J43" s="169"/>
      <c r="K43" s="169"/>
    </row>
    <row r="44" spans="1:11" ht="15">
      <c r="A44" s="240" t="s">
        <v>127</v>
      </c>
      <c r="B44" s="241"/>
      <c r="C44" s="241"/>
      <c r="D44" s="161">
        <v>96306.07</v>
      </c>
      <c r="E44" s="200" t="s">
        <v>125</v>
      </c>
      <c r="F44" s="200"/>
      <c r="G44" s="200"/>
      <c r="H44" s="200"/>
      <c r="I44" s="18">
        <v>300</v>
      </c>
      <c r="J44" s="169"/>
      <c r="K44" s="169"/>
    </row>
    <row r="45" spans="1:11" ht="16.5" thickBot="1">
      <c r="A45" s="244" t="s">
        <v>87</v>
      </c>
      <c r="B45" s="245"/>
      <c r="C45" s="245"/>
      <c r="D45" s="162">
        <f>D35+D43+D44</f>
        <v>171987.58000000002</v>
      </c>
      <c r="E45" s="200"/>
      <c r="F45" s="200"/>
      <c r="G45" s="200"/>
      <c r="H45" s="200"/>
      <c r="I45" s="151"/>
      <c r="J45" s="165"/>
      <c r="K45" s="165"/>
    </row>
    <row r="46" spans="1:11" ht="16.5" thickBot="1">
      <c r="A46" s="242" t="s">
        <v>88</v>
      </c>
      <c r="B46" s="243"/>
      <c r="C46" s="243"/>
      <c r="D46" s="163">
        <f>D20+D45</f>
        <v>3749829.54</v>
      </c>
      <c r="E46" s="200" t="s">
        <v>100</v>
      </c>
      <c r="F46" s="200"/>
      <c r="G46" s="200"/>
      <c r="H46" s="200"/>
      <c r="I46" s="151">
        <v>93268</v>
      </c>
      <c r="J46" s="165"/>
      <c r="K46" s="165"/>
    </row>
    <row r="47" spans="1:11" ht="18.75" thickBot="1">
      <c r="A47" s="122"/>
      <c r="B47" s="121"/>
      <c r="C47" s="121"/>
      <c r="D47" s="123"/>
      <c r="E47" s="226" t="s">
        <v>1</v>
      </c>
      <c r="F47" s="227"/>
      <c r="G47" s="227"/>
      <c r="H47" s="227"/>
      <c r="I47" s="144">
        <f>SUM(I7:I46)</f>
        <v>3714797.97</v>
      </c>
      <c r="J47" s="165">
        <f>SUM(J7:J46)</f>
        <v>2046450.28</v>
      </c>
      <c r="K47" s="165">
        <f>SUM(J47)</f>
        <v>2046450.28</v>
      </c>
    </row>
    <row r="48" spans="1:11" ht="18">
      <c r="A48" s="124"/>
      <c r="B48" s="120"/>
      <c r="C48" s="120"/>
      <c r="D48" s="125" t="s">
        <v>140</v>
      </c>
      <c r="E48" s="120"/>
      <c r="F48" s="120"/>
      <c r="G48" s="173">
        <v>44071.61</v>
      </c>
      <c r="H48" s="120"/>
      <c r="I48" s="170"/>
      <c r="J48" s="120"/>
      <c r="K48" s="120"/>
    </row>
    <row r="49" spans="1:11" ht="18">
      <c r="A49" s="124"/>
      <c r="B49" s="132" t="s">
        <v>126</v>
      </c>
      <c r="C49" s="132"/>
      <c r="D49" s="132"/>
      <c r="E49" s="132"/>
      <c r="F49" s="132"/>
      <c r="G49" s="132"/>
      <c r="H49" s="132"/>
      <c r="I49" s="132"/>
      <c r="J49" s="120"/>
      <c r="K49" s="120"/>
    </row>
    <row r="50" spans="1:11" ht="18">
      <c r="A50" s="120"/>
      <c r="B50" t="s">
        <v>141</v>
      </c>
      <c r="C50" s="145"/>
      <c r="D50" s="145"/>
      <c r="E50" s="145"/>
      <c r="F50" s="145"/>
      <c r="G50" s="145"/>
      <c r="H50" s="145"/>
      <c r="I50" s="145"/>
      <c r="J50" s="145"/>
      <c r="K50" s="145"/>
    </row>
  </sheetData>
  <mergeCells count="79">
    <mergeCell ref="A7:D7"/>
    <mergeCell ref="E7:H7"/>
    <mergeCell ref="J7:K7"/>
    <mergeCell ref="A2:I3"/>
    <mergeCell ref="A6:D6"/>
    <mergeCell ref="E6:I6"/>
    <mergeCell ref="A13:C13"/>
    <mergeCell ref="E13:H13"/>
    <mergeCell ref="J8:K8"/>
    <mergeCell ref="J11:K11"/>
    <mergeCell ref="E12:H12"/>
    <mergeCell ref="J12:K12"/>
    <mergeCell ref="E9:H9"/>
    <mergeCell ref="J9:K9"/>
    <mergeCell ref="E10:H10"/>
    <mergeCell ref="J10:K10"/>
    <mergeCell ref="A8:C8"/>
    <mergeCell ref="E8:H8"/>
    <mergeCell ref="A9:C9"/>
    <mergeCell ref="A10:C10"/>
    <mergeCell ref="A11:C11"/>
    <mergeCell ref="E11:H11"/>
    <mergeCell ref="J14:K14"/>
    <mergeCell ref="A16:C16"/>
    <mergeCell ref="E16:H16"/>
    <mergeCell ref="A17:C17"/>
    <mergeCell ref="E17:H17"/>
    <mergeCell ref="A14:C14"/>
    <mergeCell ref="A15:C15"/>
    <mergeCell ref="E15:H15"/>
    <mergeCell ref="E14:H14"/>
    <mergeCell ref="A20:C20"/>
    <mergeCell ref="E20:H20"/>
    <mergeCell ref="A21:D21"/>
    <mergeCell ref="E21:H21"/>
    <mergeCell ref="A18:C18"/>
    <mergeCell ref="E18:H18"/>
    <mergeCell ref="A19:C19"/>
    <mergeCell ref="E19:H19"/>
    <mergeCell ref="A24:D24"/>
    <mergeCell ref="E24:H24"/>
    <mergeCell ref="A25:D25"/>
    <mergeCell ref="E26:H26"/>
    <mergeCell ref="A26:D26"/>
    <mergeCell ref="A22:D22"/>
    <mergeCell ref="E22:H22"/>
    <mergeCell ref="A23:D23"/>
    <mergeCell ref="E23:H23"/>
    <mergeCell ref="A34:D34"/>
    <mergeCell ref="E34:H34"/>
    <mergeCell ref="E27:H27"/>
    <mergeCell ref="E40:H40"/>
    <mergeCell ref="E35:H35"/>
    <mergeCell ref="E25:H25"/>
    <mergeCell ref="E31:H31"/>
    <mergeCell ref="A28:D29"/>
    <mergeCell ref="E28:H28"/>
    <mergeCell ref="A32:D33"/>
    <mergeCell ref="E32:H32"/>
    <mergeCell ref="E33:H33"/>
    <mergeCell ref="C39:D39"/>
    <mergeCell ref="E39:H39"/>
    <mergeCell ref="E29:H29"/>
    <mergeCell ref="E41:H41"/>
    <mergeCell ref="A27:D27"/>
    <mergeCell ref="E36:H36"/>
    <mergeCell ref="E37:H37"/>
    <mergeCell ref="E38:H38"/>
    <mergeCell ref="A30:D31"/>
    <mergeCell ref="E30:H30"/>
    <mergeCell ref="E47:H47"/>
    <mergeCell ref="A46:C46"/>
    <mergeCell ref="E46:H46"/>
    <mergeCell ref="A44:C44"/>
    <mergeCell ref="A45:C45"/>
    <mergeCell ref="E42:H42"/>
    <mergeCell ref="E43:H43"/>
    <mergeCell ref="E44:H44"/>
    <mergeCell ref="E45:H45"/>
  </mergeCells>
  <phoneticPr fontId="33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отчет за 9 мес. 12г</vt:lpstr>
      <vt:lpstr>Лист2</vt:lpstr>
      <vt:lpstr>ОТЧЕТ НА САЙТ за 1 полугодие 13</vt:lpstr>
      <vt:lpstr>Отчет за 12 год</vt:lpstr>
      <vt:lpstr>Отчет январь-август 13г</vt:lpstr>
      <vt:lpstr>'Отчет за 12 год'!Область_печати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2013-09-04T05:53:10Z</cp:lastPrinted>
  <dcterms:created xsi:type="dcterms:W3CDTF">2012-11-20T02:29:12Z</dcterms:created>
  <dcterms:modified xsi:type="dcterms:W3CDTF">2013-09-04T05:53:44Z</dcterms:modified>
</cp:coreProperties>
</file>